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stan na 23.02.2010" sheetId="1" r:id="rId1"/>
    <sheet name="zmiana Zał. 1 -26.02.2010" sheetId="2" r:id="rId2"/>
    <sheet name=" dok. zm. Załącz 2A-26.02.2010" sheetId="3" r:id="rId3"/>
  </sheets>
  <definedNames/>
  <calcPr fullCalcOnLoad="1"/>
</workbook>
</file>

<file path=xl/sharedStrings.xml><?xml version="1.0" encoding="utf-8"?>
<sst xmlns="http://schemas.openxmlformats.org/spreadsheetml/2006/main" count="332" uniqueCount="85">
  <si>
    <t>Załącznik Nr 1A do Uchwały Zarządu Powiatu Mławskiego Nr …….../2010 z dnia 23.02.2010 r.</t>
  </si>
  <si>
    <t>Dochody budżetu powiatu mławskiego na rok 2010 - po dokonanych zmianach</t>
  </si>
  <si>
    <t>Dział</t>
  </si>
  <si>
    <t>Źródło dochodów</t>
  </si>
  <si>
    <t>Planowane dochody na 2010 r</t>
  </si>
  <si>
    <t>Ogółem</t>
  </si>
  <si>
    <t>bieżące</t>
  </si>
  <si>
    <t>w tym:</t>
  </si>
  <si>
    <t xml:space="preserve">majątkowe </t>
  </si>
  <si>
    <t xml:space="preserve">dotacje </t>
  </si>
  <si>
    <t>środki europejskie i inne środki pochodzące ze źródeł zagranicznych, niepodlegające zwrotowi</t>
  </si>
  <si>
    <t>010</t>
  </si>
  <si>
    <t xml:space="preserve">Rolnictwo i łowiectwo 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</si>
  <si>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</si>
  <si>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</si>
  <si>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</si>
  <si>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</si>
  <si>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</si>
  <si>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</si>
  <si>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Dochody z najmu i dzierżawy składników majatkowych Skarbu Państwa, jednostek samorządu terytorialnego lub innych jednostek zaliczanych do sektora finansów publicznych oraz innych umów o podobnym charakterze</t>
  </si>
  <si>
    <t>Wpływy z różnych dochodów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</si>
  <si>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</si>
  <si>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własnych zadań inwestycyjnych i zakupów inwestycyjnych</t>
  </si>
  <si>
    <t>700</t>
  </si>
  <si>
    <t>Gospodarka mieszkaniowa</t>
  </si>
  <si>
    <t>Wpływy z opłat za zarząd, użytkowanie i użytkowanie wieczyste nieruchomości</t>
  </si>
  <si>
    <t>Wpływy z tytułu dopłatnego nabycia prawa własności oraz prawa użytkowania wieczystego nieruchomości</t>
  </si>
  <si>
    <t>710</t>
  </si>
  <si>
    <t>Działalność usługowa</t>
  </si>
  <si>
    <t>750</t>
  </si>
  <si>
    <t>Administracja publiczna</t>
  </si>
  <si>
    <t>Dochody jednostek samorządu terytorialnego związane z realizacją zadań z zakresu administracji rządowej oraz innych zadań zleconych ustawami</t>
  </si>
  <si>
    <t>Wpływy z różnych opłat</t>
  </si>
  <si>
    <t>Pozostałe odsetki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</si>
  <si>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</si>
  <si>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</si>
  <si>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</si>
  <si>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</si>
  <si>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</si>
  <si>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</si>
  <si>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Wpływy z opłaty komunikacyjnej</t>
  </si>
  <si>
    <t>Wpływy z innych lokalnych opłat pobieranych przez jednostki samorządu trytorialnego na podsatwie odrębnych ustaw</t>
  </si>
  <si>
    <t>Wpływy z opłat za koncesje i licencje</t>
  </si>
  <si>
    <t>Podatek dochodowy od osób fizycznych</t>
  </si>
  <si>
    <t xml:space="preserve">Podatek dochodowy od osób prawnych </t>
  </si>
  <si>
    <t>758</t>
  </si>
  <si>
    <t>Różne rozliczenia</t>
  </si>
  <si>
    <t>Subwencje ogólne z budżetu państwa</t>
  </si>
  <si>
    <t>801</t>
  </si>
  <si>
    <t>Oświata i wychowanie</t>
  </si>
  <si>
    <t>Wpływy z usług</t>
  </si>
  <si>
    <t>Wpływy od rodziców z tytułu odpłatności za utrzymanie dzieci (wychowanków) w placówkach opiekuńczo-wychowawczych</t>
  </si>
  <si>
    <t xml:space="preserve">Środki na dofinansowanie własnych zadań bieżących gmin (związków gmin), powiatów  (związków powiatów), samorządów województw, pozyskane z innych źródeł </t>
  </si>
  <si>
    <t>Dotacje celowe otrzymane z powiatu na zadania bieżące realizowane na podstawie porozumień (umów) między jednostkami samorządu terytorialnego</t>
  </si>
  <si>
    <t>851</t>
  </si>
  <si>
    <t>Ochrona zdrowia</t>
  </si>
  <si>
    <t>852</t>
  </si>
  <si>
    <t>Pomoc społeczna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</si>
  <si>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</si>
  <si>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</si>
  <si>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</si>
  <si>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 xml:space="preserve">Dotacje otrzymane z funduszy celowych na realizację zadań bieżących jednostek sektora finansów publicznych </t>
  </si>
  <si>
    <t xml:space="preserve">Środki z Funduszy Pracy otrzymane przez powiat z przeznaczeniem na finansowanie kosztów wynagrodzenia i składek na ubezpieczenia społeczne pracowników powiatowego urzędu pracy </t>
  </si>
  <si>
    <t>854</t>
  </si>
  <si>
    <t>Edukacyjna opieka wychowawcza</t>
  </si>
  <si>
    <t>926</t>
  </si>
  <si>
    <t>Kultura fizyczna i sport</t>
  </si>
  <si>
    <t>Dochody ogółem</t>
  </si>
  <si>
    <r>
      <t xml:space="preserve">                                 </t>
    </r>
    <r>
      <rPr>
        <i/>
        <u val="single"/>
        <sz val="12"/>
        <color indexed="8"/>
        <rFont val="Times New Roman"/>
        <family val="1"/>
      </rPr>
      <t>Zarząd Powiatu Mławskiego</t>
    </r>
  </si>
  <si>
    <t xml:space="preserve">                                1. Włodzimierz Wojnarowski..............................</t>
  </si>
  <si>
    <t xml:space="preserve">                                2. Barbara Gutowska............................................</t>
  </si>
  <si>
    <t xml:space="preserve">                                3. Kazimierz Boćkowski......................................</t>
  </si>
  <si>
    <t xml:space="preserve">                                4. Józef Kanowski................................................</t>
  </si>
  <si>
    <t xml:space="preserve">                                5. Ireneusz Andrzej Józefski………………………</t>
  </si>
  <si>
    <t>Zmiany w dochodach budżetu powiatu mławskiego na 2010 rok</t>
  </si>
  <si>
    <t xml:space="preserve">Dotacje celowe otrzymane z budżetu państwa na realizację inwestycji i zakupów inwestycyjnych własnych powiatu </t>
  </si>
  <si>
    <t>Środki na inwestycje na drogach publicznych powiatowych i wojewódzkich oraz na drogach powiatowych, wojewódzkich i krajowych w granicach miast na prawach powiatu</t>
  </si>
  <si>
    <t>900</t>
  </si>
  <si>
    <t>Gospodarka komunalna i ochrona środowiska</t>
  </si>
  <si>
    <t>Grzywny, mandaty i inne kary pieniężne od osób fizycznych</t>
  </si>
  <si>
    <t>Grzywny i inne kary pieniężne od osób prawnych i innych jednostek organizacyjnych</t>
  </si>
  <si>
    <t>Przewodniczący Rady Powiatu Mławskiego</t>
  </si>
  <si>
    <t>Witold Okumski</t>
  </si>
  <si>
    <t>Załącznik Nr 1 do Uchwały Rady Powiatu Mławskiego Nr XXXVIII/258/2010 z dnia 26.02.2010 r.</t>
  </si>
  <si>
    <t>Załącznik Nr 1A do Uchwały Rady Powiatu Mławskiego Nr XXXVIII/258/2010 z dnia 26.02.2010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</si>
</sst>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sz val="9"/>
      <name val="Arial CE"/>
      <family val="0"/>
    </font>
    <font>
      <sz val="6"/>
      <name val="Arial CE"/>
      <family val="0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9"/>
      <name val="Arial CE"/>
      <family val="0"/>
    </font>
    <font>
      <b/>
      <sz val="1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justify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0" fillId="3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0" fillId="3" borderId="5" xfId="0" applyFont="1" applyFill="1" applyBorder="1" applyAlignment="1">
      <alignment wrapText="1"/>
    </xf>
    <xf numFmtId="4" fontId="10" fillId="3" borderId="5" xfId="0" applyNumberFormat="1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/>
    </xf>
    <xf numFmtId="0" fontId="1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vertical="center" wrapText="1"/>
    </xf>
    <xf numFmtId="4" fontId="10" fillId="3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/>
    </xf>
    <xf numFmtId="0" fontId="10" fillId="3" borderId="2" xfId="0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5"/>
  <sheetViews>
    <sheetView workbookViewId="0" topLeftCell="A76">
      <selection activeCell="C83" sqref="C83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12.75390625" style="0" customWidth="1"/>
    <col min="4" max="5" width="12.375" style="0" customWidth="1"/>
    <col min="6" max="6" width="19.875" style="0" customWidth="1"/>
    <col min="7" max="7" width="13.25390625" style="0" customWidth="1"/>
    <col min="8" max="8" width="11.75390625" style="0" customWidth="1"/>
    <col min="9" max="9" width="18.25390625" style="0" customWidth="1"/>
    <col min="10" max="27" width="9.125" style="1" customWidth="1"/>
  </cols>
  <sheetData>
    <row r="1" ht="9.75" customHeight="1"/>
    <row r="2" spans="4:8" ht="6.75" customHeight="1">
      <c r="D2" s="2"/>
      <c r="E2" s="2"/>
      <c r="F2" s="70" t="s">
        <v>0</v>
      </c>
      <c r="G2" s="70"/>
      <c r="H2" s="70"/>
    </row>
    <row r="3" spans="3:8" ht="29.25" customHeight="1">
      <c r="C3" s="2"/>
      <c r="D3" s="2"/>
      <c r="E3" s="2"/>
      <c r="F3" s="70"/>
      <c r="G3" s="70"/>
      <c r="H3" s="70"/>
    </row>
    <row r="4" ht="9" customHeight="1"/>
    <row r="5" spans="1:9" ht="16.5" customHeight="1">
      <c r="A5" s="18"/>
      <c r="B5" s="19" t="s">
        <v>1</v>
      </c>
      <c r="C5" s="19"/>
      <c r="D5" s="19"/>
      <c r="E5" s="19"/>
      <c r="F5" s="18"/>
      <c r="G5" s="18"/>
      <c r="H5" s="18"/>
      <c r="I5" s="18"/>
    </row>
    <row r="6" spans="1:9" ht="5.25" customHeight="1">
      <c r="A6" s="18"/>
      <c r="B6" s="20"/>
      <c r="C6" s="18"/>
      <c r="D6" s="18"/>
      <c r="E6" s="18"/>
      <c r="F6" s="18"/>
      <c r="G6" s="18"/>
      <c r="H6" s="18"/>
      <c r="I6" s="18"/>
    </row>
    <row r="7" spans="1:9" ht="9" customHeight="1">
      <c r="A7" s="18"/>
      <c r="B7" s="18"/>
      <c r="C7" s="21"/>
      <c r="D7" s="18"/>
      <c r="E7" s="18"/>
      <c r="F7" s="18"/>
      <c r="G7" s="18"/>
      <c r="H7" s="18"/>
      <c r="I7" s="18"/>
    </row>
    <row r="8" spans="1:27" s="4" customFormat="1" ht="15" customHeight="1">
      <c r="A8" s="22" t="s">
        <v>2</v>
      </c>
      <c r="B8" s="22" t="s">
        <v>3</v>
      </c>
      <c r="C8" s="71" t="s">
        <v>4</v>
      </c>
      <c r="D8" s="71"/>
      <c r="E8" s="71"/>
      <c r="F8" s="71"/>
      <c r="G8" s="71"/>
      <c r="H8" s="71"/>
      <c r="I8" s="7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5" customHeight="1">
      <c r="A9" s="24"/>
      <c r="B9" s="24"/>
      <c r="C9" s="72" t="s">
        <v>5</v>
      </c>
      <c r="D9" s="72" t="s">
        <v>6</v>
      </c>
      <c r="E9" s="74" t="s">
        <v>7</v>
      </c>
      <c r="F9" s="75"/>
      <c r="G9" s="72" t="s">
        <v>8</v>
      </c>
      <c r="H9" s="74" t="s">
        <v>7</v>
      </c>
      <c r="I9" s="7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6" customFormat="1" ht="75.75" customHeight="1">
      <c r="A10" s="24"/>
      <c r="B10" s="25"/>
      <c r="C10" s="73"/>
      <c r="D10" s="73"/>
      <c r="E10" s="23" t="s">
        <v>9</v>
      </c>
      <c r="F10" s="26" t="s">
        <v>10</v>
      </c>
      <c r="G10" s="73"/>
      <c r="H10" s="23" t="s">
        <v>9</v>
      </c>
      <c r="I10" s="26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9" ht="24" customHeight="1">
      <c r="A11" s="27">
        <v>1</v>
      </c>
      <c r="B11" s="27">
        <v>2</v>
      </c>
      <c r="C11" s="27">
        <v>3</v>
      </c>
      <c r="D11" s="27">
        <v>4</v>
      </c>
      <c r="E11" s="27"/>
      <c r="F11" s="27"/>
      <c r="G11" s="27">
        <v>5</v>
      </c>
      <c r="H11" s="27">
        <v>5</v>
      </c>
      <c r="I11" s="27">
        <v>5</v>
      </c>
    </row>
    <row r="12" spans="1:27" s="7" customFormat="1" ht="24" customHeight="1">
      <c r="A12" s="28" t="s">
        <v>11</v>
      </c>
      <c r="B12" s="29" t="s">
        <v>12</v>
      </c>
      <c r="C12" s="30">
        <f aca="true" t="shared" si="0" ref="C12:I12">C13</f>
        <v>165000</v>
      </c>
      <c r="D12" s="30">
        <f t="shared" si="0"/>
        <v>165000</v>
      </c>
      <c r="E12" s="30">
        <f t="shared" si="0"/>
        <v>165000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9" ht="24" customHeight="1">
      <c r="A13" s="31"/>
      <c r="B13" s="32" t="s">
        <v>13</v>
      </c>
      <c r="C13" s="33">
        <f>D13+G13</f>
        <v>165000</v>
      </c>
      <c r="D13" s="33">
        <f>SUM(E13:F13)</f>
        <v>165000</v>
      </c>
      <c r="E13" s="33">
        <v>165000</v>
      </c>
      <c r="F13" s="33">
        <v>0</v>
      </c>
      <c r="G13" s="33">
        <f>SUM(H13:I13)</f>
        <v>0</v>
      </c>
      <c r="H13" s="33">
        <v>0</v>
      </c>
      <c r="I13" s="34">
        <v>0</v>
      </c>
    </row>
    <row r="14" spans="1:27" s="7" customFormat="1" ht="21.75" customHeight="1">
      <c r="A14" s="28" t="s">
        <v>14</v>
      </c>
      <c r="B14" s="35" t="s">
        <v>15</v>
      </c>
      <c r="C14" s="30">
        <f>C15</f>
        <v>287408.05</v>
      </c>
      <c r="D14" s="30">
        <f aca="true" t="shared" si="1" ref="D14:I14">D15</f>
        <v>287408.05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9" ht="54.75" customHeight="1">
      <c r="A15" s="31"/>
      <c r="B15" s="36" t="s">
        <v>16</v>
      </c>
      <c r="C15" s="37">
        <f>D15+G15</f>
        <v>287408.05</v>
      </c>
      <c r="D15" s="38">
        <v>287408.05</v>
      </c>
      <c r="E15" s="38">
        <v>0</v>
      </c>
      <c r="F15" s="38">
        <v>0</v>
      </c>
      <c r="G15" s="34">
        <v>0</v>
      </c>
      <c r="H15" s="34">
        <v>0</v>
      </c>
      <c r="I15" s="34">
        <v>0</v>
      </c>
    </row>
    <row r="16" spans="1:27" s="7" customFormat="1" ht="21" customHeight="1">
      <c r="A16" s="28" t="s">
        <v>17</v>
      </c>
      <c r="B16" s="39" t="s">
        <v>18</v>
      </c>
      <c r="C16" s="40">
        <f aca="true" t="shared" si="2" ref="C16:I16">SUM(C17:C20)</f>
        <v>6569709.9799999995</v>
      </c>
      <c r="D16" s="40">
        <f t="shared" si="2"/>
        <v>132987.6</v>
      </c>
      <c r="E16" s="40">
        <f t="shared" si="2"/>
        <v>0</v>
      </c>
      <c r="F16" s="40">
        <f t="shared" si="2"/>
        <v>0</v>
      </c>
      <c r="G16" s="40">
        <f t="shared" si="2"/>
        <v>6436722.38</v>
      </c>
      <c r="H16" s="40">
        <f t="shared" si="2"/>
        <v>200000</v>
      </c>
      <c r="I16" s="40">
        <f t="shared" si="2"/>
        <v>2289922.38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9" ht="62.25" customHeight="1">
      <c r="A17" s="31"/>
      <c r="B17" s="41" t="s">
        <v>19</v>
      </c>
      <c r="C17" s="37">
        <f>D17+G17</f>
        <v>21987.6</v>
      </c>
      <c r="D17" s="37">
        <v>21987.6</v>
      </c>
      <c r="E17" s="37">
        <v>0</v>
      </c>
      <c r="F17" s="37">
        <v>0</v>
      </c>
      <c r="G17" s="34">
        <v>0</v>
      </c>
      <c r="H17" s="34">
        <v>0</v>
      </c>
      <c r="I17" s="34">
        <v>0</v>
      </c>
    </row>
    <row r="18" spans="1:9" ht="23.25" customHeight="1">
      <c r="A18" s="31"/>
      <c r="B18" s="42" t="s">
        <v>20</v>
      </c>
      <c r="C18" s="37">
        <f>D18+G18</f>
        <v>111000</v>
      </c>
      <c r="D18" s="37">
        <v>111000</v>
      </c>
      <c r="E18" s="37">
        <v>0</v>
      </c>
      <c r="F18" s="37">
        <v>0</v>
      </c>
      <c r="G18" s="33">
        <v>0</v>
      </c>
      <c r="H18" s="34">
        <v>0</v>
      </c>
      <c r="I18" s="34">
        <v>0</v>
      </c>
    </row>
    <row r="19" spans="1:9" ht="58.5" customHeight="1">
      <c r="A19" s="31"/>
      <c r="B19" s="32" t="s">
        <v>21</v>
      </c>
      <c r="C19" s="37">
        <f>D19+G19</f>
        <v>6236722.38</v>
      </c>
      <c r="D19" s="37">
        <v>0</v>
      </c>
      <c r="E19" s="37">
        <v>0</v>
      </c>
      <c r="F19" s="37">
        <v>0</v>
      </c>
      <c r="G19" s="33">
        <v>6236722.38</v>
      </c>
      <c r="H19" s="33">
        <v>0</v>
      </c>
      <c r="I19" s="33">
        <v>2289922.38</v>
      </c>
    </row>
    <row r="20" spans="1:9" ht="57" customHeight="1">
      <c r="A20" s="31"/>
      <c r="B20" s="32" t="s">
        <v>22</v>
      </c>
      <c r="C20" s="37">
        <f>D20+G20</f>
        <v>200000</v>
      </c>
      <c r="D20" s="37">
        <v>0</v>
      </c>
      <c r="E20" s="37">
        <v>0</v>
      </c>
      <c r="F20" s="37">
        <v>0</v>
      </c>
      <c r="G20" s="33">
        <v>200000</v>
      </c>
      <c r="H20" s="33">
        <v>200000</v>
      </c>
      <c r="I20" s="33">
        <v>0</v>
      </c>
    </row>
    <row r="21" spans="1:27" s="7" customFormat="1" ht="19.5" customHeight="1">
      <c r="A21" s="28" t="s">
        <v>23</v>
      </c>
      <c r="B21" s="29" t="s">
        <v>24</v>
      </c>
      <c r="C21" s="30">
        <f>SUM(C22:C25)</f>
        <v>29599.989999999998</v>
      </c>
      <c r="D21" s="30">
        <f aca="true" t="shared" si="3" ref="D21:I21">SUM(D22:D25)</f>
        <v>27475.989999999998</v>
      </c>
      <c r="E21" s="30">
        <f t="shared" si="3"/>
        <v>20000</v>
      </c>
      <c r="F21" s="30">
        <f t="shared" si="3"/>
        <v>0</v>
      </c>
      <c r="G21" s="30">
        <f t="shared" si="3"/>
        <v>2124</v>
      </c>
      <c r="H21" s="30">
        <f t="shared" si="3"/>
        <v>0</v>
      </c>
      <c r="I21" s="30">
        <f t="shared" si="3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9" ht="27.75" customHeight="1">
      <c r="A22" s="31"/>
      <c r="B22" s="41" t="s">
        <v>25</v>
      </c>
      <c r="C22" s="33">
        <f>D22+G22</f>
        <v>968.99</v>
      </c>
      <c r="D22" s="33">
        <v>968.99</v>
      </c>
      <c r="E22" s="33">
        <v>0</v>
      </c>
      <c r="F22" s="33">
        <v>0</v>
      </c>
      <c r="G22" s="33">
        <v>0</v>
      </c>
      <c r="H22" s="34">
        <v>0</v>
      </c>
      <c r="I22" s="34">
        <v>0</v>
      </c>
    </row>
    <row r="23" spans="1:9" ht="58.5" customHeight="1">
      <c r="A23" s="31"/>
      <c r="B23" s="41" t="s">
        <v>19</v>
      </c>
      <c r="C23" s="33">
        <f>D23+G23</f>
        <v>6507</v>
      </c>
      <c r="D23" s="33">
        <v>6507</v>
      </c>
      <c r="E23" s="33">
        <v>0</v>
      </c>
      <c r="F23" s="33">
        <v>0</v>
      </c>
      <c r="G23" s="33">
        <v>0</v>
      </c>
      <c r="H23" s="34">
        <v>0</v>
      </c>
      <c r="I23" s="34">
        <v>0</v>
      </c>
    </row>
    <row r="24" spans="1:9" ht="43.5" customHeight="1">
      <c r="A24" s="31"/>
      <c r="B24" s="43" t="s">
        <v>26</v>
      </c>
      <c r="C24" s="33">
        <f>D24+G24</f>
        <v>2124</v>
      </c>
      <c r="D24" s="33">
        <v>0</v>
      </c>
      <c r="E24" s="33">
        <v>0</v>
      </c>
      <c r="F24" s="33">
        <v>0</v>
      </c>
      <c r="G24" s="33">
        <v>2124</v>
      </c>
      <c r="H24" s="34">
        <v>0</v>
      </c>
      <c r="I24" s="34">
        <v>0</v>
      </c>
    </row>
    <row r="25" spans="1:9" ht="55.5" customHeight="1">
      <c r="A25" s="31"/>
      <c r="B25" s="32" t="s">
        <v>13</v>
      </c>
      <c r="C25" s="33">
        <f>D25+G25</f>
        <v>20000</v>
      </c>
      <c r="D25" s="33">
        <f>SUM(E25:F25)</f>
        <v>20000</v>
      </c>
      <c r="E25" s="33">
        <v>20000</v>
      </c>
      <c r="F25" s="33">
        <v>0</v>
      </c>
      <c r="G25" s="33">
        <v>0</v>
      </c>
      <c r="H25" s="34">
        <v>0</v>
      </c>
      <c r="I25" s="34">
        <v>0</v>
      </c>
    </row>
    <row r="26" spans="1:27" s="7" customFormat="1" ht="19.5" customHeight="1">
      <c r="A26" s="28" t="s">
        <v>27</v>
      </c>
      <c r="B26" s="29" t="s">
        <v>28</v>
      </c>
      <c r="C26" s="30">
        <f>SUM(C27:C29)</f>
        <v>380000</v>
      </c>
      <c r="D26" s="30">
        <f aca="true" t="shared" si="4" ref="D26:I26">SUM(D27:D29)</f>
        <v>380000</v>
      </c>
      <c r="E26" s="30">
        <f t="shared" si="4"/>
        <v>380000</v>
      </c>
      <c r="F26" s="30">
        <f t="shared" si="4"/>
        <v>0</v>
      </c>
      <c r="G26" s="30">
        <f t="shared" si="4"/>
        <v>0</v>
      </c>
      <c r="H26" s="30">
        <f t="shared" si="4"/>
        <v>0</v>
      </c>
      <c r="I26" s="30">
        <f t="shared" si="4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9" ht="53.25" customHeight="1">
      <c r="A27" s="31"/>
      <c r="B27" s="32" t="s">
        <v>13</v>
      </c>
      <c r="C27" s="33">
        <f>D27+G27</f>
        <v>25000</v>
      </c>
      <c r="D27" s="33">
        <f>SUM(E27:F27)</f>
        <v>25000</v>
      </c>
      <c r="E27" s="33">
        <v>25000</v>
      </c>
      <c r="F27" s="33">
        <v>0</v>
      </c>
      <c r="G27" s="33">
        <v>0</v>
      </c>
      <c r="H27" s="34">
        <v>0</v>
      </c>
      <c r="I27" s="34">
        <v>0</v>
      </c>
    </row>
    <row r="28" spans="1:9" ht="56.25" customHeight="1">
      <c r="A28" s="31"/>
      <c r="B28" s="32" t="s">
        <v>13</v>
      </c>
      <c r="C28" s="33">
        <f>D28+G28</f>
        <v>25000</v>
      </c>
      <c r="D28" s="33">
        <f>SUM(E28:F28)</f>
        <v>25000</v>
      </c>
      <c r="E28" s="33">
        <v>25000</v>
      </c>
      <c r="F28" s="33">
        <v>0</v>
      </c>
      <c r="G28" s="33">
        <v>0</v>
      </c>
      <c r="H28" s="34">
        <v>0</v>
      </c>
      <c r="I28" s="34">
        <v>0</v>
      </c>
    </row>
    <row r="29" spans="1:9" ht="52.5" customHeight="1">
      <c r="A29" s="31"/>
      <c r="B29" s="32" t="s">
        <v>13</v>
      </c>
      <c r="C29" s="33">
        <f>D29+G29</f>
        <v>330000</v>
      </c>
      <c r="D29" s="33">
        <f>SUM(E29:F29)</f>
        <v>330000</v>
      </c>
      <c r="E29" s="33">
        <v>330000</v>
      </c>
      <c r="F29" s="33">
        <v>0</v>
      </c>
      <c r="G29" s="33">
        <v>0</v>
      </c>
      <c r="H29" s="34">
        <v>0</v>
      </c>
      <c r="I29" s="34">
        <v>0</v>
      </c>
    </row>
    <row r="30" spans="1:27" s="7" customFormat="1" ht="19.5" customHeight="1">
      <c r="A30" s="28" t="s">
        <v>29</v>
      </c>
      <c r="B30" s="29" t="s">
        <v>30</v>
      </c>
      <c r="C30" s="30">
        <f>SUM(C31:C36)</f>
        <v>635083</v>
      </c>
      <c r="D30" s="30">
        <f aca="true" t="shared" si="5" ref="D30:I30">SUM(D31:D36)</f>
        <v>635083</v>
      </c>
      <c r="E30" s="30">
        <f t="shared" si="5"/>
        <v>175387</v>
      </c>
      <c r="F30" s="30">
        <f t="shared" si="5"/>
        <v>0</v>
      </c>
      <c r="G30" s="30">
        <f t="shared" si="5"/>
        <v>0</v>
      </c>
      <c r="H30" s="30">
        <f t="shared" si="5"/>
        <v>0</v>
      </c>
      <c r="I30" s="30">
        <f t="shared" si="5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9" ht="54.75" customHeight="1">
      <c r="A31" s="31"/>
      <c r="B31" s="32" t="s">
        <v>13</v>
      </c>
      <c r="C31" s="33">
        <f aca="true" t="shared" si="6" ref="C31:C36">D31+G31</f>
        <v>150387</v>
      </c>
      <c r="D31" s="33">
        <f>SUM(E31:F31)</f>
        <v>150387</v>
      </c>
      <c r="E31" s="33">
        <v>150387</v>
      </c>
      <c r="F31" s="33">
        <v>0</v>
      </c>
      <c r="G31" s="33">
        <v>0</v>
      </c>
      <c r="H31" s="34">
        <v>0</v>
      </c>
      <c r="I31" s="34">
        <v>0</v>
      </c>
    </row>
    <row r="32" spans="1:9" ht="36.75" customHeight="1">
      <c r="A32" s="31"/>
      <c r="B32" s="41" t="s">
        <v>31</v>
      </c>
      <c r="C32" s="33">
        <f t="shared" si="6"/>
        <v>120000</v>
      </c>
      <c r="D32" s="33">
        <v>120000</v>
      </c>
      <c r="E32" s="33">
        <v>0</v>
      </c>
      <c r="F32" s="33">
        <v>0</v>
      </c>
      <c r="G32" s="33">
        <v>0</v>
      </c>
      <c r="H32" s="34">
        <v>0</v>
      </c>
      <c r="I32" s="34">
        <v>0</v>
      </c>
    </row>
    <row r="33" spans="1:9" ht="24.75" customHeight="1">
      <c r="A33" s="31"/>
      <c r="B33" s="42" t="s">
        <v>32</v>
      </c>
      <c r="C33" s="33">
        <f t="shared" si="6"/>
        <v>11000</v>
      </c>
      <c r="D33" s="33">
        <v>11000</v>
      </c>
      <c r="E33" s="33">
        <v>0</v>
      </c>
      <c r="F33" s="33">
        <v>0</v>
      </c>
      <c r="G33" s="33">
        <v>0</v>
      </c>
      <c r="H33" s="34">
        <v>0</v>
      </c>
      <c r="I33" s="34">
        <v>0</v>
      </c>
    </row>
    <row r="34" spans="1:9" ht="24.75" customHeight="1">
      <c r="A34" s="31"/>
      <c r="B34" s="42" t="s">
        <v>33</v>
      </c>
      <c r="C34" s="33">
        <f t="shared" si="6"/>
        <v>241231</v>
      </c>
      <c r="D34" s="33">
        <v>241231</v>
      </c>
      <c r="E34" s="33">
        <v>0</v>
      </c>
      <c r="F34" s="33">
        <v>0</v>
      </c>
      <c r="G34" s="33">
        <v>0</v>
      </c>
      <c r="H34" s="34">
        <v>0</v>
      </c>
      <c r="I34" s="34">
        <v>0</v>
      </c>
    </row>
    <row r="35" spans="1:9" ht="24.75" customHeight="1">
      <c r="A35" s="31"/>
      <c r="B35" s="42" t="s">
        <v>20</v>
      </c>
      <c r="C35" s="33">
        <f t="shared" si="6"/>
        <v>87465</v>
      </c>
      <c r="D35" s="33">
        <v>87465</v>
      </c>
      <c r="E35" s="33">
        <v>0</v>
      </c>
      <c r="F35" s="33">
        <v>0</v>
      </c>
      <c r="G35" s="33">
        <v>0</v>
      </c>
      <c r="H35" s="34">
        <v>0</v>
      </c>
      <c r="I35" s="34">
        <v>0</v>
      </c>
    </row>
    <row r="36" spans="1:9" ht="55.5" customHeight="1">
      <c r="A36" s="31"/>
      <c r="B36" s="32" t="s">
        <v>13</v>
      </c>
      <c r="C36" s="33">
        <f t="shared" si="6"/>
        <v>25000</v>
      </c>
      <c r="D36" s="33">
        <v>25000</v>
      </c>
      <c r="E36" s="33">
        <v>25000</v>
      </c>
      <c r="F36" s="33">
        <v>0</v>
      </c>
      <c r="G36" s="33">
        <v>0</v>
      </c>
      <c r="H36" s="34">
        <v>0</v>
      </c>
      <c r="I36" s="34">
        <v>0</v>
      </c>
    </row>
    <row r="37" spans="1:27" s="7" customFormat="1" ht="24.75" customHeight="1">
      <c r="A37" s="28" t="s">
        <v>34</v>
      </c>
      <c r="B37" s="35" t="s">
        <v>35</v>
      </c>
      <c r="C37" s="30">
        <f>C38</f>
        <v>10000</v>
      </c>
      <c r="D37" s="30">
        <f aca="true" t="shared" si="7" ref="D37:I37">D38</f>
        <v>10000</v>
      </c>
      <c r="E37" s="30">
        <f t="shared" si="7"/>
        <v>10000</v>
      </c>
      <c r="F37" s="30">
        <f t="shared" si="7"/>
        <v>0</v>
      </c>
      <c r="G37" s="30">
        <f t="shared" si="7"/>
        <v>0</v>
      </c>
      <c r="H37" s="30">
        <f t="shared" si="7"/>
        <v>0</v>
      </c>
      <c r="I37" s="30">
        <f t="shared" si="7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9" ht="55.5" customHeight="1">
      <c r="A38" s="31"/>
      <c r="B38" s="32" t="s">
        <v>13</v>
      </c>
      <c r="C38" s="33">
        <f>D38+G38</f>
        <v>10000</v>
      </c>
      <c r="D38" s="33">
        <v>10000</v>
      </c>
      <c r="E38" s="33">
        <v>10000</v>
      </c>
      <c r="F38" s="33">
        <v>0</v>
      </c>
      <c r="G38" s="33">
        <v>0</v>
      </c>
      <c r="H38" s="34">
        <v>0</v>
      </c>
      <c r="I38" s="34">
        <v>0</v>
      </c>
    </row>
    <row r="39" spans="1:27" s="7" customFormat="1" ht="30" customHeight="1">
      <c r="A39" s="28" t="s">
        <v>36</v>
      </c>
      <c r="B39" s="35" t="s">
        <v>37</v>
      </c>
      <c r="C39" s="30">
        <f>SUM(C40:C41)</f>
        <v>3307569</v>
      </c>
      <c r="D39" s="30">
        <f aca="true" t="shared" si="8" ref="D39:I39">SUM(D40:D41)</f>
        <v>3307569</v>
      </c>
      <c r="E39" s="30">
        <f t="shared" si="8"/>
        <v>3307569</v>
      </c>
      <c r="F39" s="30">
        <f t="shared" si="8"/>
        <v>0</v>
      </c>
      <c r="G39" s="30">
        <f t="shared" si="8"/>
        <v>0</v>
      </c>
      <c r="H39" s="30">
        <f t="shared" si="8"/>
        <v>0</v>
      </c>
      <c r="I39" s="30">
        <f t="shared" si="8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9" ht="51.75" customHeight="1">
      <c r="A40" s="31"/>
      <c r="B40" s="32" t="s">
        <v>13</v>
      </c>
      <c r="C40" s="33">
        <f>D40+G40</f>
        <v>3307069</v>
      </c>
      <c r="D40" s="33">
        <v>3307069</v>
      </c>
      <c r="E40" s="33">
        <v>3307069</v>
      </c>
      <c r="F40" s="33">
        <v>0</v>
      </c>
      <c r="G40" s="33">
        <v>0</v>
      </c>
      <c r="H40" s="34">
        <v>0</v>
      </c>
      <c r="I40" s="34">
        <v>0</v>
      </c>
    </row>
    <row r="41" spans="1:9" ht="54.75" customHeight="1">
      <c r="A41" s="31"/>
      <c r="B41" s="32" t="s">
        <v>13</v>
      </c>
      <c r="C41" s="33">
        <f>D41+G41</f>
        <v>500</v>
      </c>
      <c r="D41" s="33">
        <v>500</v>
      </c>
      <c r="E41" s="33">
        <v>500</v>
      </c>
      <c r="F41" s="33">
        <v>0</v>
      </c>
      <c r="G41" s="33">
        <v>0</v>
      </c>
      <c r="H41" s="34">
        <v>0</v>
      </c>
      <c r="I41" s="34">
        <v>0</v>
      </c>
    </row>
    <row r="42" spans="1:9" ht="58.5" customHeight="1">
      <c r="A42" s="28" t="s">
        <v>38</v>
      </c>
      <c r="B42" s="35" t="s">
        <v>39</v>
      </c>
      <c r="C42" s="30">
        <f>SUM(C43:C47)</f>
        <v>8569719</v>
      </c>
      <c r="D42" s="30">
        <f aca="true" t="shared" si="9" ref="D42:I42">SUM(D43:D47)</f>
        <v>8569719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0</v>
      </c>
      <c r="I42" s="30">
        <f t="shared" si="9"/>
        <v>0</v>
      </c>
    </row>
    <row r="43" spans="1:9" s="1" customFormat="1" ht="26.25" customHeight="1">
      <c r="A43" s="44"/>
      <c r="B43" s="45" t="s">
        <v>40</v>
      </c>
      <c r="C43" s="46">
        <f>D43+G43</f>
        <v>1417583</v>
      </c>
      <c r="D43" s="46">
        <v>1417583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s="1" customFormat="1" ht="43.5" customHeight="1">
      <c r="A44" s="44"/>
      <c r="B44" s="45" t="s">
        <v>41</v>
      </c>
      <c r="C44" s="46">
        <f>D44+G44</f>
        <v>27000</v>
      </c>
      <c r="D44" s="46">
        <v>27000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s="1" customFormat="1" ht="15" customHeight="1">
      <c r="A45" s="44"/>
      <c r="B45" s="45" t="s">
        <v>42</v>
      </c>
      <c r="C45" s="46">
        <f>D45+G45</f>
        <v>40750</v>
      </c>
      <c r="D45" s="46">
        <v>40750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4.25" customHeight="1">
      <c r="A46" s="31"/>
      <c r="B46" s="32" t="s">
        <v>43</v>
      </c>
      <c r="C46" s="33">
        <f>D46+G46</f>
        <v>6877562</v>
      </c>
      <c r="D46" s="33">
        <v>6877562</v>
      </c>
      <c r="E46" s="33">
        <v>0</v>
      </c>
      <c r="F46" s="33">
        <v>0</v>
      </c>
      <c r="G46" s="33">
        <v>0</v>
      </c>
      <c r="H46" s="34">
        <v>0</v>
      </c>
      <c r="I46" s="34">
        <v>0</v>
      </c>
    </row>
    <row r="47" spans="1:9" ht="12" customHeight="1">
      <c r="A47" s="31"/>
      <c r="B47" s="32" t="s">
        <v>44</v>
      </c>
      <c r="C47" s="33">
        <f>D47+G47</f>
        <v>206824</v>
      </c>
      <c r="D47" s="33">
        <v>206824</v>
      </c>
      <c r="E47" s="33">
        <v>0</v>
      </c>
      <c r="F47" s="33">
        <v>0</v>
      </c>
      <c r="G47" s="33">
        <v>0</v>
      </c>
      <c r="H47" s="34">
        <v>0</v>
      </c>
      <c r="I47" s="34">
        <v>0</v>
      </c>
    </row>
    <row r="48" spans="1:9" ht="18" customHeight="1">
      <c r="A48" s="28" t="s">
        <v>45</v>
      </c>
      <c r="B48" s="35" t="s">
        <v>46</v>
      </c>
      <c r="C48" s="30">
        <f aca="true" t="shared" si="10" ref="C48:I48">SUM(C49:C49)</f>
        <v>30686249</v>
      </c>
      <c r="D48" s="30">
        <f t="shared" si="10"/>
        <v>30686249</v>
      </c>
      <c r="E48" s="30">
        <f t="shared" si="10"/>
        <v>0</v>
      </c>
      <c r="F48" s="30">
        <f t="shared" si="10"/>
        <v>0</v>
      </c>
      <c r="G48" s="30">
        <f t="shared" si="10"/>
        <v>0</v>
      </c>
      <c r="H48" s="30">
        <f t="shared" si="10"/>
        <v>0</v>
      </c>
      <c r="I48" s="30">
        <f t="shared" si="10"/>
        <v>0</v>
      </c>
    </row>
    <row r="49" spans="1:9" ht="19.5" customHeight="1">
      <c r="A49" s="31"/>
      <c r="B49" s="32" t="s">
        <v>47</v>
      </c>
      <c r="C49" s="33">
        <f>D49+G49</f>
        <v>30686249</v>
      </c>
      <c r="D49" s="33">
        <v>30686249</v>
      </c>
      <c r="E49" s="33">
        <v>0</v>
      </c>
      <c r="F49" s="33">
        <v>0</v>
      </c>
      <c r="G49" s="33">
        <v>0</v>
      </c>
      <c r="H49" s="34">
        <v>0</v>
      </c>
      <c r="I49" s="34">
        <v>0</v>
      </c>
    </row>
    <row r="50" spans="1:9" ht="21" customHeight="1">
      <c r="A50" s="28" t="s">
        <v>48</v>
      </c>
      <c r="B50" s="35" t="s">
        <v>49</v>
      </c>
      <c r="C50" s="30">
        <f aca="true" t="shared" si="11" ref="C50:I50">SUM(C51:C58)</f>
        <v>6735684.51</v>
      </c>
      <c r="D50" s="30">
        <f t="shared" si="11"/>
        <v>619111.96</v>
      </c>
      <c r="E50" s="30">
        <f t="shared" si="11"/>
        <v>38400</v>
      </c>
      <c r="F50" s="30">
        <f t="shared" si="11"/>
        <v>114962.96</v>
      </c>
      <c r="G50" s="30">
        <f t="shared" si="11"/>
        <v>6116572.55</v>
      </c>
      <c r="H50" s="30">
        <f t="shared" si="11"/>
        <v>0</v>
      </c>
      <c r="I50" s="30">
        <f t="shared" si="11"/>
        <v>5203394.77</v>
      </c>
    </row>
    <row r="51" spans="1:9" ht="21" customHeight="1">
      <c r="A51" s="31"/>
      <c r="B51" s="32" t="s">
        <v>50</v>
      </c>
      <c r="C51" s="33">
        <f aca="true" t="shared" si="12" ref="C51:C58">D51+G51</f>
        <v>132643</v>
      </c>
      <c r="D51" s="33">
        <v>132643</v>
      </c>
      <c r="E51" s="33">
        <v>0</v>
      </c>
      <c r="F51" s="33">
        <v>0</v>
      </c>
      <c r="G51" s="33">
        <v>0</v>
      </c>
      <c r="H51" s="34">
        <v>0</v>
      </c>
      <c r="I51" s="34">
        <v>0</v>
      </c>
    </row>
    <row r="52" spans="1:9" ht="43.5" customHeight="1">
      <c r="A52" s="31"/>
      <c r="B52" s="32" t="s">
        <v>51</v>
      </c>
      <c r="C52" s="33">
        <f t="shared" si="12"/>
        <v>12000</v>
      </c>
      <c r="D52" s="33">
        <v>12000</v>
      </c>
      <c r="E52" s="33">
        <v>0</v>
      </c>
      <c r="F52" s="33">
        <v>0</v>
      </c>
      <c r="G52" s="33">
        <v>0</v>
      </c>
      <c r="H52" s="34">
        <v>0</v>
      </c>
      <c r="I52" s="34">
        <v>0</v>
      </c>
    </row>
    <row r="53" spans="1:9" ht="69" customHeight="1">
      <c r="A53" s="31"/>
      <c r="B53" s="41" t="s">
        <v>19</v>
      </c>
      <c r="C53" s="33">
        <f t="shared" si="12"/>
        <v>165078</v>
      </c>
      <c r="D53" s="33">
        <v>165078</v>
      </c>
      <c r="E53" s="33">
        <v>0</v>
      </c>
      <c r="F53" s="33">
        <v>0</v>
      </c>
      <c r="G53" s="33">
        <v>0</v>
      </c>
      <c r="H53" s="34">
        <v>0</v>
      </c>
      <c r="I53" s="34">
        <v>0</v>
      </c>
    </row>
    <row r="54" spans="1:9" ht="21" customHeight="1">
      <c r="A54" s="31"/>
      <c r="B54" s="32" t="s">
        <v>20</v>
      </c>
      <c r="C54" s="33">
        <f t="shared" si="12"/>
        <v>154950</v>
      </c>
      <c r="D54" s="33">
        <v>154950</v>
      </c>
      <c r="E54" s="33">
        <v>0</v>
      </c>
      <c r="F54" s="33">
        <v>0</v>
      </c>
      <c r="G54" s="33">
        <v>0</v>
      </c>
      <c r="H54" s="34">
        <v>0</v>
      </c>
      <c r="I54" s="34">
        <v>0</v>
      </c>
    </row>
    <row r="55" spans="1:9" ht="21" customHeight="1">
      <c r="A55" s="31"/>
      <c r="B55" s="32" t="s">
        <v>32</v>
      </c>
      <c r="C55" s="33">
        <f t="shared" si="12"/>
        <v>1078</v>
      </c>
      <c r="D55" s="33">
        <v>1078</v>
      </c>
      <c r="E55" s="33">
        <v>0</v>
      </c>
      <c r="F55" s="33">
        <v>0</v>
      </c>
      <c r="G55" s="33">
        <v>0</v>
      </c>
      <c r="H55" s="34">
        <v>0</v>
      </c>
      <c r="I55" s="34">
        <v>0</v>
      </c>
    </row>
    <row r="56" spans="1:9" ht="59.25" customHeight="1">
      <c r="A56" s="31"/>
      <c r="B56" s="47" t="s">
        <v>52</v>
      </c>
      <c r="C56" s="33">
        <f t="shared" si="12"/>
        <v>114962.96</v>
      </c>
      <c r="D56" s="33">
        <v>114962.96</v>
      </c>
      <c r="E56" s="33">
        <v>0</v>
      </c>
      <c r="F56" s="33">
        <v>114962.96</v>
      </c>
      <c r="G56" s="33">
        <v>0</v>
      </c>
      <c r="H56" s="34">
        <v>0</v>
      </c>
      <c r="I56" s="34">
        <v>0</v>
      </c>
    </row>
    <row r="57" spans="1:9" ht="53.25" customHeight="1">
      <c r="A57" s="31"/>
      <c r="B57" s="47" t="s">
        <v>53</v>
      </c>
      <c r="C57" s="33">
        <f t="shared" si="12"/>
        <v>38400</v>
      </c>
      <c r="D57" s="33">
        <v>38400</v>
      </c>
      <c r="E57" s="33">
        <v>38400</v>
      </c>
      <c r="F57" s="33">
        <v>0</v>
      </c>
      <c r="G57" s="33">
        <v>0</v>
      </c>
      <c r="H57" s="33">
        <v>0</v>
      </c>
      <c r="I57" s="33">
        <v>0</v>
      </c>
    </row>
    <row r="58" spans="1:9" ht="56.25" customHeight="1">
      <c r="A58" s="31"/>
      <c r="B58" s="32" t="s">
        <v>21</v>
      </c>
      <c r="C58" s="33">
        <f t="shared" si="12"/>
        <v>6116572.55</v>
      </c>
      <c r="D58" s="33">
        <v>0</v>
      </c>
      <c r="E58" s="33">
        <v>0</v>
      </c>
      <c r="F58" s="33">
        <v>0</v>
      </c>
      <c r="G58" s="33">
        <v>6116572.55</v>
      </c>
      <c r="H58" s="33">
        <v>0</v>
      </c>
      <c r="I58" s="33">
        <v>5203394.77</v>
      </c>
    </row>
    <row r="59" spans="1:9" ht="24" customHeight="1">
      <c r="A59" s="28" t="s">
        <v>54</v>
      </c>
      <c r="B59" s="29" t="s">
        <v>55</v>
      </c>
      <c r="C59" s="30">
        <f>SUM(C60:C61)</f>
        <v>3092600</v>
      </c>
      <c r="D59" s="30">
        <f aca="true" t="shared" si="13" ref="D59:I59">SUM(D60:D61)</f>
        <v>2752600</v>
      </c>
      <c r="E59" s="30">
        <f t="shared" si="13"/>
        <v>2752600</v>
      </c>
      <c r="F59" s="30">
        <f t="shared" si="13"/>
        <v>0</v>
      </c>
      <c r="G59" s="30">
        <f t="shared" si="13"/>
        <v>340000</v>
      </c>
      <c r="H59" s="30">
        <f t="shared" si="13"/>
        <v>340000</v>
      </c>
      <c r="I59" s="30">
        <f t="shared" si="13"/>
        <v>0</v>
      </c>
    </row>
    <row r="60" spans="1:9" ht="54" customHeight="1">
      <c r="A60" s="31"/>
      <c r="B60" s="32" t="s">
        <v>13</v>
      </c>
      <c r="C60" s="33">
        <f>D60+G60</f>
        <v>2752600</v>
      </c>
      <c r="D60" s="33">
        <v>2752600</v>
      </c>
      <c r="E60" s="33">
        <v>2752600</v>
      </c>
      <c r="F60" s="33">
        <v>0</v>
      </c>
      <c r="G60" s="33">
        <v>0</v>
      </c>
      <c r="H60" s="34">
        <v>0</v>
      </c>
      <c r="I60" s="34">
        <v>0</v>
      </c>
    </row>
    <row r="61" spans="1:9" ht="50.25" customHeight="1">
      <c r="A61" s="31"/>
      <c r="B61" s="32" t="s">
        <v>22</v>
      </c>
      <c r="C61" s="33">
        <f>D61+G61</f>
        <v>340000</v>
      </c>
      <c r="D61" s="33">
        <v>0</v>
      </c>
      <c r="E61" s="33">
        <v>0</v>
      </c>
      <c r="F61" s="33">
        <v>0</v>
      </c>
      <c r="G61" s="33">
        <v>340000</v>
      </c>
      <c r="H61" s="33">
        <v>340000</v>
      </c>
      <c r="I61" s="33">
        <v>0</v>
      </c>
    </row>
    <row r="62" spans="1:9" ht="24" customHeight="1">
      <c r="A62" s="28" t="s">
        <v>56</v>
      </c>
      <c r="B62" s="29" t="s">
        <v>57</v>
      </c>
      <c r="C62" s="30">
        <f aca="true" t="shared" si="14" ref="C62:I62">SUM(C63:C69)</f>
        <v>1714117.25</v>
      </c>
      <c r="D62" s="30">
        <f t="shared" si="14"/>
        <v>1714117.25</v>
      </c>
      <c r="E62" s="30">
        <f t="shared" si="14"/>
        <v>1665217.25</v>
      </c>
      <c r="F62" s="30">
        <f t="shared" si="14"/>
        <v>0</v>
      </c>
      <c r="G62" s="30">
        <f t="shared" si="14"/>
        <v>0</v>
      </c>
      <c r="H62" s="30">
        <f t="shared" si="14"/>
        <v>0</v>
      </c>
      <c r="I62" s="30">
        <f t="shared" si="14"/>
        <v>0</v>
      </c>
    </row>
    <row r="63" spans="1:9" ht="24" customHeight="1">
      <c r="A63" s="48"/>
      <c r="B63" s="32" t="s">
        <v>33</v>
      </c>
      <c r="C63" s="33">
        <f aca="true" t="shared" si="15" ref="C63:C69">D63+G63</f>
        <v>2500</v>
      </c>
      <c r="D63" s="33">
        <v>2500</v>
      </c>
      <c r="E63" s="33">
        <v>0</v>
      </c>
      <c r="F63" s="33">
        <v>0</v>
      </c>
      <c r="G63" s="33">
        <v>0</v>
      </c>
      <c r="H63" s="34">
        <v>0</v>
      </c>
      <c r="I63" s="34">
        <v>0</v>
      </c>
    </row>
    <row r="64" spans="1:9" ht="24" customHeight="1">
      <c r="A64" s="48"/>
      <c r="B64" s="32" t="s">
        <v>53</v>
      </c>
      <c r="C64" s="33">
        <f t="shared" si="15"/>
        <v>884611.65</v>
      </c>
      <c r="D64" s="33">
        <v>884611.65</v>
      </c>
      <c r="E64" s="33">
        <v>884611.65</v>
      </c>
      <c r="F64" s="33">
        <v>0</v>
      </c>
      <c r="G64" s="33">
        <v>0</v>
      </c>
      <c r="H64" s="34">
        <v>0</v>
      </c>
      <c r="I64" s="34">
        <v>0</v>
      </c>
    </row>
    <row r="65" spans="1:9" ht="24" customHeight="1">
      <c r="A65" s="49"/>
      <c r="B65" s="42" t="s">
        <v>13</v>
      </c>
      <c r="C65" s="34">
        <f t="shared" si="15"/>
        <v>772700</v>
      </c>
      <c r="D65" s="34">
        <v>772700</v>
      </c>
      <c r="E65" s="34">
        <v>772700</v>
      </c>
      <c r="F65" s="34">
        <v>0</v>
      </c>
      <c r="G65" s="34">
        <v>0</v>
      </c>
      <c r="H65" s="34">
        <v>0</v>
      </c>
      <c r="I65" s="34">
        <v>0</v>
      </c>
    </row>
    <row r="66" spans="1:9" ht="24" customHeight="1">
      <c r="A66" s="48"/>
      <c r="B66" s="32" t="s">
        <v>50</v>
      </c>
      <c r="C66" s="33">
        <f t="shared" si="15"/>
        <v>3700</v>
      </c>
      <c r="D66" s="33">
        <v>3700</v>
      </c>
      <c r="E66" s="33">
        <v>0</v>
      </c>
      <c r="F66" s="33">
        <v>0</v>
      </c>
      <c r="G66" s="33">
        <v>0</v>
      </c>
      <c r="H66" s="34">
        <v>0</v>
      </c>
      <c r="I66" s="34">
        <v>0</v>
      </c>
    </row>
    <row r="67" spans="1:9" ht="24" customHeight="1">
      <c r="A67" s="48"/>
      <c r="B67" s="32" t="s">
        <v>58</v>
      </c>
      <c r="C67" s="33">
        <f t="shared" si="15"/>
        <v>7905.6</v>
      </c>
      <c r="D67" s="33">
        <v>7905.6</v>
      </c>
      <c r="E67" s="33">
        <v>7905.6</v>
      </c>
      <c r="F67" s="33">
        <v>0</v>
      </c>
      <c r="G67" s="33">
        <v>0</v>
      </c>
      <c r="H67" s="34">
        <v>0</v>
      </c>
      <c r="I67" s="34">
        <v>0</v>
      </c>
    </row>
    <row r="68" spans="1:9" ht="24" customHeight="1">
      <c r="A68" s="49"/>
      <c r="B68" s="41" t="s">
        <v>19</v>
      </c>
      <c r="C68" s="34">
        <f t="shared" si="15"/>
        <v>42500</v>
      </c>
      <c r="D68" s="34">
        <v>42500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</row>
    <row r="69" spans="1:9" ht="24" customHeight="1">
      <c r="A69" s="49"/>
      <c r="B69" s="42" t="s">
        <v>20</v>
      </c>
      <c r="C69" s="34">
        <f t="shared" si="15"/>
        <v>200</v>
      </c>
      <c r="D69" s="34">
        <v>200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</row>
    <row r="70" spans="1:9" ht="24" customHeight="1">
      <c r="A70" s="50" t="s">
        <v>59</v>
      </c>
      <c r="B70" s="51" t="s">
        <v>60</v>
      </c>
      <c r="C70" s="52">
        <f>SUM(C71:C74)</f>
        <v>806573.55</v>
      </c>
      <c r="D70" s="52">
        <f aca="true" t="shared" si="16" ref="D70:I70">SUM(D71:D74)</f>
        <v>806573.55</v>
      </c>
      <c r="E70" s="52">
        <f t="shared" si="16"/>
        <v>106781</v>
      </c>
      <c r="F70" s="52">
        <f t="shared" si="16"/>
        <v>113392.55</v>
      </c>
      <c r="G70" s="52">
        <f t="shared" si="16"/>
        <v>0</v>
      </c>
      <c r="H70" s="52">
        <f t="shared" si="16"/>
        <v>0</v>
      </c>
      <c r="I70" s="52">
        <f t="shared" si="16"/>
        <v>0</v>
      </c>
    </row>
    <row r="71" spans="1:9" ht="51.75" customHeight="1">
      <c r="A71" s="53"/>
      <c r="B71" s="32" t="s">
        <v>13</v>
      </c>
      <c r="C71" s="34">
        <f>D71+G71</f>
        <v>86000</v>
      </c>
      <c r="D71" s="34">
        <v>86000</v>
      </c>
      <c r="E71" s="34">
        <v>86000</v>
      </c>
      <c r="F71" s="34">
        <v>0</v>
      </c>
      <c r="G71" s="34">
        <v>0</v>
      </c>
      <c r="H71" s="34">
        <v>0</v>
      </c>
      <c r="I71" s="34">
        <v>0</v>
      </c>
    </row>
    <row r="72" spans="1:9" ht="42" customHeight="1">
      <c r="A72" s="49"/>
      <c r="B72" s="47" t="s">
        <v>61</v>
      </c>
      <c r="C72" s="34">
        <f>D72+G72</f>
        <v>20781</v>
      </c>
      <c r="D72" s="34">
        <v>20781</v>
      </c>
      <c r="E72" s="34">
        <v>20781</v>
      </c>
      <c r="F72" s="34">
        <v>0</v>
      </c>
      <c r="G72" s="34">
        <v>0</v>
      </c>
      <c r="H72" s="34">
        <v>0</v>
      </c>
      <c r="I72" s="34">
        <v>0</v>
      </c>
    </row>
    <row r="73" spans="1:9" ht="52.5" customHeight="1">
      <c r="A73" s="49"/>
      <c r="B73" s="47" t="s">
        <v>62</v>
      </c>
      <c r="C73" s="34">
        <f>D73+G73</f>
        <v>586400</v>
      </c>
      <c r="D73" s="34">
        <v>586400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</row>
    <row r="74" spans="1:9" ht="52.5" customHeight="1">
      <c r="A74" s="49"/>
      <c r="B74" s="47" t="s">
        <v>52</v>
      </c>
      <c r="C74" s="34">
        <f>D74+G74</f>
        <v>113392.55</v>
      </c>
      <c r="D74" s="34">
        <v>113392.55</v>
      </c>
      <c r="E74" s="34">
        <v>0</v>
      </c>
      <c r="F74" s="34">
        <v>113392.55</v>
      </c>
      <c r="G74" s="34">
        <v>0</v>
      </c>
      <c r="H74" s="34">
        <v>0</v>
      </c>
      <c r="I74" s="34">
        <v>0</v>
      </c>
    </row>
    <row r="75" spans="1:9" ht="24" customHeight="1">
      <c r="A75" s="54" t="s">
        <v>63</v>
      </c>
      <c r="B75" s="55" t="s">
        <v>64</v>
      </c>
      <c r="C75" s="56">
        <f aca="true" t="shared" si="17" ref="C75:I75">SUM(C76:C79)</f>
        <v>263017</v>
      </c>
      <c r="D75" s="56">
        <f t="shared" si="17"/>
        <v>263017</v>
      </c>
      <c r="E75" s="56">
        <f t="shared" si="17"/>
        <v>0</v>
      </c>
      <c r="F75" s="56">
        <f t="shared" si="17"/>
        <v>0</v>
      </c>
      <c r="G75" s="56">
        <f t="shared" si="17"/>
        <v>0</v>
      </c>
      <c r="H75" s="56">
        <f t="shared" si="17"/>
        <v>0</v>
      </c>
      <c r="I75" s="56">
        <f t="shared" si="17"/>
        <v>0</v>
      </c>
    </row>
    <row r="76" spans="1:9" ht="38.25" customHeight="1">
      <c r="A76" s="49"/>
      <c r="B76" s="47" t="s">
        <v>51</v>
      </c>
      <c r="C76" s="34">
        <f>D76+G76</f>
        <v>29053</v>
      </c>
      <c r="D76" s="34">
        <v>29053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</row>
    <row r="77" spans="1:9" ht="24" customHeight="1">
      <c r="A77" s="49"/>
      <c r="B77" s="57" t="s">
        <v>19</v>
      </c>
      <c r="C77" s="58">
        <f>D77+G77</f>
        <v>53784</v>
      </c>
      <c r="D77" s="58">
        <v>53784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</row>
    <row r="78" spans="1:9" ht="24" customHeight="1">
      <c r="A78" s="49"/>
      <c r="B78" s="42" t="s">
        <v>20</v>
      </c>
      <c r="C78" s="34">
        <f>D78+G78</f>
        <v>21480</v>
      </c>
      <c r="D78" s="34">
        <v>21480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ht="24" customHeight="1">
      <c r="A79" s="49"/>
      <c r="B79" s="32" t="s">
        <v>50</v>
      </c>
      <c r="C79" s="34">
        <f>D79+G79</f>
        <v>158700</v>
      </c>
      <c r="D79" s="34">
        <v>158700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</row>
    <row r="80" spans="1:9" ht="24" customHeight="1">
      <c r="A80" s="54" t="s">
        <v>65</v>
      </c>
      <c r="B80" s="59" t="s">
        <v>66</v>
      </c>
      <c r="C80" s="56">
        <f>SUM(C81:C82)</f>
        <v>470444</v>
      </c>
      <c r="D80" s="56">
        <f aca="true" t="shared" si="18" ref="D80:I80">SUM(D81:D82)</f>
        <v>470444</v>
      </c>
      <c r="E80" s="56">
        <f t="shared" si="18"/>
        <v>374444</v>
      </c>
      <c r="F80" s="56">
        <f t="shared" si="18"/>
        <v>0</v>
      </c>
      <c r="G80" s="56">
        <f t="shared" si="18"/>
        <v>0</v>
      </c>
      <c r="H80" s="56">
        <f t="shared" si="18"/>
        <v>0</v>
      </c>
      <c r="I80" s="56">
        <f t="shared" si="18"/>
        <v>0</v>
      </c>
    </row>
    <row r="81" spans="1:9" ht="24" customHeight="1">
      <c r="A81" s="49"/>
      <c r="B81" s="32" t="s">
        <v>50</v>
      </c>
      <c r="C81" s="34">
        <f>D81+G81</f>
        <v>96000</v>
      </c>
      <c r="D81" s="34">
        <v>96000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1:9" ht="48" customHeight="1">
      <c r="A82" s="49"/>
      <c r="B82" s="32" t="s">
        <v>58</v>
      </c>
      <c r="C82" s="34">
        <f>D82+G82</f>
        <v>374444</v>
      </c>
      <c r="D82" s="34">
        <v>374444</v>
      </c>
      <c r="E82" s="34">
        <v>374444</v>
      </c>
      <c r="F82" s="34">
        <v>0</v>
      </c>
      <c r="G82" s="34">
        <v>0</v>
      </c>
      <c r="H82" s="34">
        <v>0</v>
      </c>
      <c r="I82" s="34">
        <v>0</v>
      </c>
    </row>
    <row r="83" spans="1:9" ht="24" customHeight="1">
      <c r="A83" s="67" t="s">
        <v>67</v>
      </c>
      <c r="B83" s="68"/>
      <c r="C83" s="60">
        <f aca="true" t="shared" si="19" ref="C83:I83">C12+C14+C16+C21+C26+C30+C37+C39+C42+C48+C50+C59+C62+C70+C75+C80</f>
        <v>63722774.32999999</v>
      </c>
      <c r="D83" s="60">
        <f t="shared" si="19"/>
        <v>50827355.4</v>
      </c>
      <c r="E83" s="60">
        <f t="shared" si="19"/>
        <v>8995398.25</v>
      </c>
      <c r="F83" s="60">
        <f t="shared" si="19"/>
        <v>228355.51</v>
      </c>
      <c r="G83" s="60">
        <f t="shared" si="19"/>
        <v>12895418.93</v>
      </c>
      <c r="H83" s="60">
        <f t="shared" si="19"/>
        <v>540000</v>
      </c>
      <c r="I83" s="60">
        <f t="shared" si="19"/>
        <v>7493317.149999999</v>
      </c>
    </row>
    <row r="84" spans="1:9" ht="12.75">
      <c r="A84" s="18"/>
      <c r="B84" s="61"/>
      <c r="C84" s="61"/>
      <c r="D84" s="18"/>
      <c r="E84" s="18"/>
      <c r="F84" s="18"/>
      <c r="G84" s="18"/>
      <c r="H84" s="18"/>
      <c r="I84" s="18"/>
    </row>
    <row r="85" spans="2:3" ht="12.75">
      <c r="B85" s="8"/>
      <c r="C85" s="8"/>
    </row>
    <row r="86" spans="5:9" ht="15.75">
      <c r="E86" s="9"/>
      <c r="F86" s="10" t="s">
        <v>68</v>
      </c>
      <c r="G86" s="9"/>
      <c r="H86" s="11"/>
      <c r="I86" s="11"/>
    </row>
    <row r="87" spans="5:9" ht="15" customHeight="1">
      <c r="E87" s="12"/>
      <c r="F87" s="12" t="s">
        <v>69</v>
      </c>
      <c r="G87" s="12"/>
      <c r="H87" s="11"/>
      <c r="I87" s="11"/>
    </row>
    <row r="88" spans="2:9" ht="15.75">
      <c r="B88" s="13"/>
      <c r="C88" s="14"/>
      <c r="E88" s="15"/>
      <c r="F88" s="15" t="s">
        <v>70</v>
      </c>
      <c r="G88" s="15"/>
      <c r="H88" s="11"/>
      <c r="I88" s="11"/>
    </row>
    <row r="89" spans="2:9" ht="15.75">
      <c r="B89" s="14"/>
      <c r="C89" s="14"/>
      <c r="E89" s="15"/>
      <c r="F89" s="15" t="s">
        <v>71</v>
      </c>
      <c r="G89" s="15"/>
      <c r="H89" s="11"/>
      <c r="I89" s="11"/>
    </row>
    <row r="90" spans="2:9" ht="15.75">
      <c r="B90" s="16"/>
      <c r="C90" s="16"/>
      <c r="E90" s="15"/>
      <c r="F90" s="15" t="s">
        <v>72</v>
      </c>
      <c r="G90" s="15"/>
      <c r="H90" s="11"/>
      <c r="I90" s="11"/>
    </row>
    <row r="91" spans="2:9" ht="15.75">
      <c r="B91" s="16"/>
      <c r="C91" s="16"/>
      <c r="E91" s="15"/>
      <c r="F91" s="15" t="s">
        <v>73</v>
      </c>
      <c r="G91" s="15"/>
      <c r="H91" s="11"/>
      <c r="I91" s="11"/>
    </row>
    <row r="92" spans="2:3" ht="15">
      <c r="B92" s="69"/>
      <c r="C92" s="69"/>
    </row>
    <row r="93" spans="2:3" ht="15" customHeight="1">
      <c r="B93" s="69"/>
      <c r="C93" s="69"/>
    </row>
    <row r="94" spans="2:3" ht="17.25" customHeight="1">
      <c r="B94" s="17"/>
      <c r="C94" s="14"/>
    </row>
    <row r="95" ht="15" customHeight="1"/>
    <row r="96" ht="0.75" customHeight="1"/>
    <row r="97" ht="13.5" customHeight="1"/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</sheetData>
  <mergeCells count="10">
    <mergeCell ref="A83:B83"/>
    <mergeCell ref="B92:C92"/>
    <mergeCell ref="B93:C93"/>
    <mergeCell ref="F2:H3"/>
    <mergeCell ref="C8:I8"/>
    <mergeCell ref="C9:C10"/>
    <mergeCell ref="D9:D10"/>
    <mergeCell ref="E9:F9"/>
    <mergeCell ref="G9:G10"/>
    <mergeCell ref="H9:I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workbookViewId="0" topLeftCell="A19">
      <selection activeCell="A1" sqref="A1:I96"/>
    </sheetView>
  </sheetViews>
  <sheetFormatPr defaultColWidth="9.00390625" defaultRowHeight="12.75"/>
  <cols>
    <col min="1" max="1" width="6.875" style="0" customWidth="1"/>
    <col min="2" max="2" width="42.875" style="0" customWidth="1"/>
    <col min="3" max="3" width="12.75390625" style="0" customWidth="1"/>
    <col min="4" max="5" width="12.375" style="0" customWidth="1"/>
    <col min="6" max="6" width="19.875" style="0" customWidth="1"/>
    <col min="7" max="7" width="13.25390625" style="0" customWidth="1"/>
    <col min="8" max="8" width="11.75390625" style="0" customWidth="1"/>
    <col min="9" max="9" width="18.25390625" style="0" customWidth="1"/>
    <col min="10" max="27" width="9.125" style="1" customWidth="1"/>
  </cols>
  <sheetData>
    <row r="1" ht="9.75" customHeight="1"/>
    <row r="2" spans="4:8" ht="6.75" customHeight="1">
      <c r="D2" s="2"/>
      <c r="E2" s="2"/>
      <c r="F2" s="70" t="s">
        <v>83</v>
      </c>
      <c r="G2" s="70"/>
      <c r="H2" s="70"/>
    </row>
    <row r="3" spans="3:8" ht="29.25" customHeight="1">
      <c r="C3" s="2"/>
      <c r="D3" s="2"/>
      <c r="E3" s="2"/>
      <c r="F3" s="70"/>
      <c r="G3" s="70"/>
      <c r="H3" s="70"/>
    </row>
    <row r="4" ht="9" customHeight="1"/>
    <row r="5" spans="1:9" ht="16.5" customHeight="1">
      <c r="A5" s="18"/>
      <c r="B5" s="63" t="s">
        <v>74</v>
      </c>
      <c r="C5" s="62"/>
      <c r="D5" s="62"/>
      <c r="E5" s="62"/>
      <c r="F5" s="18"/>
      <c r="G5" s="18"/>
      <c r="H5" s="18"/>
      <c r="I5" s="18"/>
    </row>
    <row r="6" spans="1:9" ht="5.25" customHeight="1">
      <c r="A6" s="18"/>
      <c r="B6" s="20"/>
      <c r="C6" s="18"/>
      <c r="D6" s="18"/>
      <c r="E6" s="18"/>
      <c r="F6" s="18"/>
      <c r="G6" s="18"/>
      <c r="H6" s="18"/>
      <c r="I6" s="18"/>
    </row>
    <row r="7" spans="1:9" ht="9" customHeight="1">
      <c r="A7" s="18"/>
      <c r="B7" s="18"/>
      <c r="C7" s="21"/>
      <c r="D7" s="18"/>
      <c r="E7" s="18"/>
      <c r="F7" s="18"/>
      <c r="G7" s="18"/>
      <c r="H7" s="18"/>
      <c r="I7" s="18"/>
    </row>
    <row r="8" spans="1:27" s="4" customFormat="1" ht="15" customHeight="1">
      <c r="A8" s="22" t="s">
        <v>2</v>
      </c>
      <c r="B8" s="22" t="s">
        <v>3</v>
      </c>
      <c r="C8" s="71" t="s">
        <v>4</v>
      </c>
      <c r="D8" s="71"/>
      <c r="E8" s="71"/>
      <c r="F8" s="71"/>
      <c r="G8" s="71"/>
      <c r="H8" s="71"/>
      <c r="I8" s="7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5" customHeight="1">
      <c r="A9" s="24"/>
      <c r="B9" s="24"/>
      <c r="C9" s="72" t="s">
        <v>5</v>
      </c>
      <c r="D9" s="72" t="s">
        <v>6</v>
      </c>
      <c r="E9" s="74" t="s">
        <v>7</v>
      </c>
      <c r="F9" s="75"/>
      <c r="G9" s="72" t="s">
        <v>8</v>
      </c>
      <c r="H9" s="74" t="s">
        <v>7</v>
      </c>
      <c r="I9" s="7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6" customFormat="1" ht="71.25" customHeight="1">
      <c r="A10" s="24"/>
      <c r="B10" s="25"/>
      <c r="C10" s="73"/>
      <c r="D10" s="73"/>
      <c r="E10" s="23" t="s">
        <v>9</v>
      </c>
      <c r="F10" s="26" t="s">
        <v>10</v>
      </c>
      <c r="G10" s="73"/>
      <c r="H10" s="23" t="s">
        <v>9</v>
      </c>
      <c r="I10" s="26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9" ht="16.5" customHeight="1">
      <c r="A11" s="27">
        <v>1</v>
      </c>
      <c r="B11" s="27">
        <v>2</v>
      </c>
      <c r="C11" s="27">
        <v>3</v>
      </c>
      <c r="D11" s="27">
        <v>4</v>
      </c>
      <c r="E11" s="27"/>
      <c r="F11" s="27"/>
      <c r="G11" s="27">
        <v>5</v>
      </c>
      <c r="H11" s="27">
        <v>5</v>
      </c>
      <c r="I11" s="27">
        <v>5</v>
      </c>
    </row>
    <row r="12" spans="1:27" s="7" customFormat="1" ht="0.75" customHeight="1" hidden="1">
      <c r="A12" s="28" t="s">
        <v>11</v>
      </c>
      <c r="B12" s="29" t="s">
        <v>12</v>
      </c>
      <c r="C12" s="30">
        <f aca="true" t="shared" si="0" ref="C12:I12">C13</f>
        <v>165000</v>
      </c>
      <c r="D12" s="30">
        <f t="shared" si="0"/>
        <v>165000</v>
      </c>
      <c r="E12" s="30">
        <f t="shared" si="0"/>
        <v>165000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9" ht="55.5" customHeight="1" hidden="1">
      <c r="A13" s="31"/>
      <c r="B13" s="32" t="s">
        <v>13</v>
      </c>
      <c r="C13" s="33">
        <f>D13+G13</f>
        <v>165000</v>
      </c>
      <c r="D13" s="33">
        <f>SUM(E13:F13)</f>
        <v>165000</v>
      </c>
      <c r="E13" s="33">
        <v>165000</v>
      </c>
      <c r="F13" s="33">
        <v>0</v>
      </c>
      <c r="G13" s="33">
        <f>SUM(H13:I13)</f>
        <v>0</v>
      </c>
      <c r="H13" s="33">
        <v>0</v>
      </c>
      <c r="I13" s="34">
        <v>0</v>
      </c>
    </row>
    <row r="14" spans="1:27" s="7" customFormat="1" ht="21.75" customHeight="1" hidden="1">
      <c r="A14" s="28" t="s">
        <v>14</v>
      </c>
      <c r="B14" s="35" t="s">
        <v>15</v>
      </c>
      <c r="C14" s="30">
        <f>C15</f>
        <v>287408.05</v>
      </c>
      <c r="D14" s="30">
        <f aca="true" t="shared" si="1" ref="D14:I14">D15</f>
        <v>287408.05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9" ht="54.75" customHeight="1" hidden="1">
      <c r="A15" s="31"/>
      <c r="B15" s="36" t="s">
        <v>16</v>
      </c>
      <c r="C15" s="37">
        <f>D15+G15</f>
        <v>287408.05</v>
      </c>
      <c r="D15" s="38">
        <v>287408.05</v>
      </c>
      <c r="E15" s="38">
        <v>0</v>
      </c>
      <c r="F15" s="38">
        <v>0</v>
      </c>
      <c r="G15" s="34">
        <v>0</v>
      </c>
      <c r="H15" s="34">
        <v>0</v>
      </c>
      <c r="I15" s="34">
        <v>0</v>
      </c>
    </row>
    <row r="16" spans="1:27" s="7" customFormat="1" ht="21" customHeight="1">
      <c r="A16" s="28" t="s">
        <v>17</v>
      </c>
      <c r="B16" s="39" t="s">
        <v>18</v>
      </c>
      <c r="C16" s="40">
        <f aca="true" t="shared" si="2" ref="C16:H16">SUM(C19:C20)</f>
        <v>0</v>
      </c>
      <c r="D16" s="40">
        <f t="shared" si="2"/>
        <v>0</v>
      </c>
      <c r="E16" s="40">
        <f t="shared" si="2"/>
        <v>0</v>
      </c>
      <c r="F16" s="40">
        <f t="shared" si="2"/>
        <v>0</v>
      </c>
      <c r="G16" s="40">
        <f t="shared" si="2"/>
        <v>0</v>
      </c>
      <c r="H16" s="40">
        <f t="shared" si="2"/>
        <v>1680200</v>
      </c>
      <c r="I16" s="40">
        <f>SUM(I17:I21)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9" ht="0.75" customHeight="1" hidden="1">
      <c r="A17" s="31"/>
      <c r="B17" s="41" t="s">
        <v>19</v>
      </c>
      <c r="C17" s="37">
        <f>D17+G17</f>
        <v>21987.6</v>
      </c>
      <c r="D17" s="37">
        <v>21987.6</v>
      </c>
      <c r="E17" s="37">
        <v>0</v>
      </c>
      <c r="F17" s="37">
        <v>0</v>
      </c>
      <c r="G17" s="34">
        <v>0</v>
      </c>
      <c r="H17" s="34">
        <v>0</v>
      </c>
      <c r="I17" s="34">
        <v>0</v>
      </c>
    </row>
    <row r="18" spans="1:9" ht="23.25" customHeight="1" hidden="1">
      <c r="A18" s="31"/>
      <c r="B18" s="42" t="s">
        <v>20</v>
      </c>
      <c r="C18" s="37">
        <f>D18+G18</f>
        <v>111000</v>
      </c>
      <c r="D18" s="37">
        <v>111000</v>
      </c>
      <c r="E18" s="37">
        <v>0</v>
      </c>
      <c r="F18" s="37">
        <v>0</v>
      </c>
      <c r="G18" s="33">
        <v>0</v>
      </c>
      <c r="H18" s="34">
        <v>0</v>
      </c>
      <c r="I18" s="34">
        <v>0</v>
      </c>
    </row>
    <row r="19" spans="1:9" ht="43.5" customHeight="1">
      <c r="A19" s="31"/>
      <c r="B19" s="32" t="s">
        <v>21</v>
      </c>
      <c r="C19" s="37">
        <f>D19+G19</f>
        <v>-1680200</v>
      </c>
      <c r="D19" s="37">
        <v>0</v>
      </c>
      <c r="E19" s="37">
        <v>0</v>
      </c>
      <c r="F19" s="37">
        <v>0</v>
      </c>
      <c r="G19" s="33">
        <v>-1680200</v>
      </c>
      <c r="H19" s="33">
        <v>0</v>
      </c>
      <c r="I19" s="33">
        <v>0</v>
      </c>
    </row>
    <row r="20" spans="1:9" ht="37.5" customHeight="1">
      <c r="A20" s="31"/>
      <c r="B20" s="32" t="s">
        <v>75</v>
      </c>
      <c r="C20" s="37">
        <f>D20+G20</f>
        <v>1680200</v>
      </c>
      <c r="D20" s="37">
        <v>0</v>
      </c>
      <c r="E20" s="37">
        <v>0</v>
      </c>
      <c r="F20" s="37">
        <v>0</v>
      </c>
      <c r="G20" s="33">
        <v>1680200</v>
      </c>
      <c r="H20" s="33">
        <v>1680200</v>
      </c>
      <c r="I20" s="33">
        <v>0</v>
      </c>
    </row>
    <row r="21" spans="1:9" ht="57" customHeight="1" hidden="1">
      <c r="A21" s="31"/>
      <c r="B21" s="32" t="s">
        <v>22</v>
      </c>
      <c r="C21" s="37">
        <f>D21+G21</f>
        <v>200000</v>
      </c>
      <c r="D21" s="37">
        <v>0</v>
      </c>
      <c r="E21" s="37">
        <v>0</v>
      </c>
      <c r="F21" s="37">
        <v>0</v>
      </c>
      <c r="G21" s="33">
        <v>200000</v>
      </c>
      <c r="H21" s="33">
        <v>200000</v>
      </c>
      <c r="I21" s="33">
        <v>0</v>
      </c>
    </row>
    <row r="22" spans="1:27" s="7" customFormat="1" ht="0.75" customHeight="1" hidden="1">
      <c r="A22" s="28" t="s">
        <v>23</v>
      </c>
      <c r="B22" s="29" t="s">
        <v>24</v>
      </c>
      <c r="C22" s="30">
        <f>SUM(C23:C26)</f>
        <v>29599.989999999998</v>
      </c>
      <c r="D22" s="30">
        <f aca="true" t="shared" si="3" ref="D22:I22">SUM(D23:D26)</f>
        <v>27475.989999999998</v>
      </c>
      <c r="E22" s="30">
        <f t="shared" si="3"/>
        <v>20000</v>
      </c>
      <c r="F22" s="30">
        <f t="shared" si="3"/>
        <v>0</v>
      </c>
      <c r="G22" s="30">
        <f t="shared" si="3"/>
        <v>2124</v>
      </c>
      <c r="H22" s="30">
        <f t="shared" si="3"/>
        <v>0</v>
      </c>
      <c r="I22" s="30">
        <f t="shared" si="3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9" ht="27.75" customHeight="1" hidden="1">
      <c r="A23" s="31"/>
      <c r="B23" s="41" t="s">
        <v>25</v>
      </c>
      <c r="C23" s="33">
        <f>D23+G23</f>
        <v>968.99</v>
      </c>
      <c r="D23" s="33">
        <v>968.99</v>
      </c>
      <c r="E23" s="33">
        <v>0</v>
      </c>
      <c r="F23" s="33">
        <v>0</v>
      </c>
      <c r="G23" s="33">
        <v>0</v>
      </c>
      <c r="H23" s="34">
        <v>0</v>
      </c>
      <c r="I23" s="34">
        <v>0</v>
      </c>
    </row>
    <row r="24" spans="1:9" ht="58.5" customHeight="1" hidden="1">
      <c r="A24" s="31"/>
      <c r="B24" s="41" t="s">
        <v>19</v>
      </c>
      <c r="C24" s="33">
        <f>D24+G24</f>
        <v>6507</v>
      </c>
      <c r="D24" s="33">
        <v>6507</v>
      </c>
      <c r="E24" s="33">
        <v>0</v>
      </c>
      <c r="F24" s="33">
        <v>0</v>
      </c>
      <c r="G24" s="33">
        <v>0</v>
      </c>
      <c r="H24" s="34">
        <v>0</v>
      </c>
      <c r="I24" s="34">
        <v>0</v>
      </c>
    </row>
    <row r="25" spans="1:9" ht="43.5" customHeight="1" hidden="1">
      <c r="A25" s="31"/>
      <c r="B25" s="43" t="s">
        <v>26</v>
      </c>
      <c r="C25" s="33">
        <f>D25+G25</f>
        <v>2124</v>
      </c>
      <c r="D25" s="33">
        <v>0</v>
      </c>
      <c r="E25" s="33">
        <v>0</v>
      </c>
      <c r="F25" s="33">
        <v>0</v>
      </c>
      <c r="G25" s="33">
        <v>2124</v>
      </c>
      <c r="H25" s="34">
        <v>0</v>
      </c>
      <c r="I25" s="34">
        <v>0</v>
      </c>
    </row>
    <row r="26" spans="1:9" ht="55.5" customHeight="1" hidden="1">
      <c r="A26" s="31"/>
      <c r="B26" s="32" t="s">
        <v>13</v>
      </c>
      <c r="C26" s="33">
        <f>D26+G26</f>
        <v>20000</v>
      </c>
      <c r="D26" s="33">
        <f>SUM(E26:F26)</f>
        <v>20000</v>
      </c>
      <c r="E26" s="33">
        <v>20000</v>
      </c>
      <c r="F26" s="33">
        <v>0</v>
      </c>
      <c r="G26" s="33">
        <v>0</v>
      </c>
      <c r="H26" s="34">
        <v>0</v>
      </c>
      <c r="I26" s="34">
        <v>0</v>
      </c>
    </row>
    <row r="27" spans="1:27" s="7" customFormat="1" ht="19.5" customHeight="1" hidden="1">
      <c r="A27" s="28" t="s">
        <v>27</v>
      </c>
      <c r="B27" s="29" t="s">
        <v>28</v>
      </c>
      <c r="C27" s="30">
        <f>SUM(C28:C30)</f>
        <v>380000</v>
      </c>
      <c r="D27" s="30">
        <f aca="true" t="shared" si="4" ref="D27:I27">SUM(D28:D30)</f>
        <v>380000</v>
      </c>
      <c r="E27" s="30">
        <f t="shared" si="4"/>
        <v>380000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9" ht="53.25" customHeight="1" hidden="1">
      <c r="A28" s="31"/>
      <c r="B28" s="32" t="s">
        <v>13</v>
      </c>
      <c r="C28" s="33">
        <f>D28+G28</f>
        <v>25000</v>
      </c>
      <c r="D28" s="33">
        <f>SUM(E28:F28)</f>
        <v>25000</v>
      </c>
      <c r="E28" s="33">
        <v>25000</v>
      </c>
      <c r="F28" s="33">
        <v>0</v>
      </c>
      <c r="G28" s="33">
        <v>0</v>
      </c>
      <c r="H28" s="34">
        <v>0</v>
      </c>
      <c r="I28" s="34">
        <v>0</v>
      </c>
    </row>
    <row r="29" spans="1:9" ht="56.25" customHeight="1" hidden="1">
      <c r="A29" s="31"/>
      <c r="B29" s="32" t="s">
        <v>13</v>
      </c>
      <c r="C29" s="33">
        <f>D29+G29</f>
        <v>25000</v>
      </c>
      <c r="D29" s="33">
        <f>SUM(E29:F29)</f>
        <v>25000</v>
      </c>
      <c r="E29" s="33">
        <v>25000</v>
      </c>
      <c r="F29" s="33">
        <v>0</v>
      </c>
      <c r="G29" s="33">
        <v>0</v>
      </c>
      <c r="H29" s="34">
        <v>0</v>
      </c>
      <c r="I29" s="34">
        <v>0</v>
      </c>
    </row>
    <row r="30" spans="1:9" ht="52.5" customHeight="1" hidden="1">
      <c r="A30" s="31"/>
      <c r="B30" s="32" t="s">
        <v>13</v>
      </c>
      <c r="C30" s="33">
        <f>D30+G30</f>
        <v>330000</v>
      </c>
      <c r="D30" s="33">
        <f>SUM(E30:F30)</f>
        <v>330000</v>
      </c>
      <c r="E30" s="33">
        <v>330000</v>
      </c>
      <c r="F30" s="33">
        <v>0</v>
      </c>
      <c r="G30" s="33">
        <v>0</v>
      </c>
      <c r="H30" s="34">
        <v>0</v>
      </c>
      <c r="I30" s="34">
        <v>0</v>
      </c>
    </row>
    <row r="31" spans="1:27" s="7" customFormat="1" ht="19.5" customHeight="1">
      <c r="A31" s="28" t="s">
        <v>29</v>
      </c>
      <c r="B31" s="29" t="s">
        <v>30</v>
      </c>
      <c r="C31" s="30">
        <v>1200</v>
      </c>
      <c r="D31" s="30">
        <v>1200</v>
      </c>
      <c r="E31" s="30">
        <v>0</v>
      </c>
      <c r="F31" s="30">
        <f>SUM(F32:F37)</f>
        <v>0</v>
      </c>
      <c r="G31" s="30">
        <f>SUM(G32:G37)</f>
        <v>0</v>
      </c>
      <c r="H31" s="30">
        <f>SUM(H32:H37)</f>
        <v>0</v>
      </c>
      <c r="I31" s="30">
        <f>SUM(I32:I37)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9" ht="0.75" customHeight="1" hidden="1">
      <c r="A32" s="31"/>
      <c r="B32" s="32" t="s">
        <v>13</v>
      </c>
      <c r="C32" s="33">
        <f aca="true" t="shared" si="5" ref="C32:C37">D32+G32</f>
        <v>150387</v>
      </c>
      <c r="D32" s="33">
        <f>SUM(E32:F32)</f>
        <v>150387</v>
      </c>
      <c r="E32" s="33">
        <v>150387</v>
      </c>
      <c r="F32" s="33">
        <v>0</v>
      </c>
      <c r="G32" s="33">
        <v>0</v>
      </c>
      <c r="H32" s="34">
        <v>0</v>
      </c>
      <c r="I32" s="34">
        <v>0</v>
      </c>
    </row>
    <row r="33" spans="1:9" ht="36.75" customHeight="1" hidden="1">
      <c r="A33" s="31"/>
      <c r="B33" s="41" t="s">
        <v>31</v>
      </c>
      <c r="C33" s="33">
        <f t="shared" si="5"/>
        <v>120000</v>
      </c>
      <c r="D33" s="33">
        <v>120000</v>
      </c>
      <c r="E33" s="33">
        <v>0</v>
      </c>
      <c r="F33" s="33">
        <v>0</v>
      </c>
      <c r="G33" s="33">
        <v>0</v>
      </c>
      <c r="H33" s="34">
        <v>0</v>
      </c>
      <c r="I33" s="34">
        <v>0</v>
      </c>
    </row>
    <row r="34" spans="1:9" ht="20.25" customHeight="1">
      <c r="A34" s="31"/>
      <c r="B34" s="42" t="s">
        <v>32</v>
      </c>
      <c r="C34" s="33">
        <f t="shared" si="5"/>
        <v>1200</v>
      </c>
      <c r="D34" s="33">
        <v>1200</v>
      </c>
      <c r="E34" s="33">
        <v>0</v>
      </c>
      <c r="F34" s="33">
        <v>0</v>
      </c>
      <c r="G34" s="33">
        <v>0</v>
      </c>
      <c r="H34" s="34">
        <v>0</v>
      </c>
      <c r="I34" s="34">
        <v>0</v>
      </c>
    </row>
    <row r="35" spans="1:9" ht="24.75" customHeight="1" hidden="1">
      <c r="A35" s="31"/>
      <c r="B35" s="42" t="s">
        <v>33</v>
      </c>
      <c r="C35" s="33">
        <f t="shared" si="5"/>
        <v>241231</v>
      </c>
      <c r="D35" s="33">
        <v>241231</v>
      </c>
      <c r="E35" s="33">
        <v>0</v>
      </c>
      <c r="F35" s="33">
        <v>0</v>
      </c>
      <c r="G35" s="33">
        <v>0</v>
      </c>
      <c r="H35" s="34">
        <v>0</v>
      </c>
      <c r="I35" s="34">
        <v>0</v>
      </c>
    </row>
    <row r="36" spans="1:9" ht="24.75" customHeight="1" hidden="1">
      <c r="A36" s="31"/>
      <c r="B36" s="42" t="s">
        <v>20</v>
      </c>
      <c r="C36" s="33">
        <f t="shared" si="5"/>
        <v>87465</v>
      </c>
      <c r="D36" s="33">
        <v>87465</v>
      </c>
      <c r="E36" s="33">
        <v>0</v>
      </c>
      <c r="F36" s="33">
        <v>0</v>
      </c>
      <c r="G36" s="33">
        <v>0</v>
      </c>
      <c r="H36" s="34">
        <v>0</v>
      </c>
      <c r="I36" s="34">
        <v>0</v>
      </c>
    </row>
    <row r="37" spans="1:9" ht="55.5" customHeight="1" hidden="1">
      <c r="A37" s="31"/>
      <c r="B37" s="32" t="s">
        <v>13</v>
      </c>
      <c r="C37" s="33">
        <f t="shared" si="5"/>
        <v>25000</v>
      </c>
      <c r="D37" s="33">
        <v>25000</v>
      </c>
      <c r="E37" s="33">
        <v>25000</v>
      </c>
      <c r="F37" s="33">
        <v>0</v>
      </c>
      <c r="G37" s="33">
        <v>0</v>
      </c>
      <c r="H37" s="34">
        <v>0</v>
      </c>
      <c r="I37" s="34">
        <v>0</v>
      </c>
    </row>
    <row r="38" spans="1:27" s="7" customFormat="1" ht="24.75" customHeight="1" hidden="1">
      <c r="A38" s="28" t="s">
        <v>34</v>
      </c>
      <c r="B38" s="35" t="s">
        <v>35</v>
      </c>
      <c r="C38" s="30">
        <f>C39</f>
        <v>10000</v>
      </c>
      <c r="D38" s="30">
        <f aca="true" t="shared" si="6" ref="D38:I38">D39</f>
        <v>10000</v>
      </c>
      <c r="E38" s="30">
        <f t="shared" si="6"/>
        <v>10000</v>
      </c>
      <c r="F38" s="30">
        <f t="shared" si="6"/>
        <v>0</v>
      </c>
      <c r="G38" s="30">
        <f t="shared" si="6"/>
        <v>0</v>
      </c>
      <c r="H38" s="30">
        <f t="shared" si="6"/>
        <v>0</v>
      </c>
      <c r="I38" s="30">
        <f t="shared" si="6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9" ht="55.5" customHeight="1" hidden="1">
      <c r="A39" s="31"/>
      <c r="B39" s="32" t="s">
        <v>13</v>
      </c>
      <c r="C39" s="33">
        <f>D39+G39</f>
        <v>10000</v>
      </c>
      <c r="D39" s="33">
        <v>10000</v>
      </c>
      <c r="E39" s="33">
        <v>10000</v>
      </c>
      <c r="F39" s="33">
        <v>0</v>
      </c>
      <c r="G39" s="33">
        <v>0</v>
      </c>
      <c r="H39" s="34">
        <v>0</v>
      </c>
      <c r="I39" s="34">
        <v>0</v>
      </c>
    </row>
    <row r="40" spans="1:27" s="7" customFormat="1" ht="30" customHeight="1" hidden="1">
      <c r="A40" s="28" t="s">
        <v>36</v>
      </c>
      <c r="B40" s="35" t="s">
        <v>37</v>
      </c>
      <c r="C40" s="30">
        <f>SUM(C41:C42)</f>
        <v>3307569</v>
      </c>
      <c r="D40" s="30">
        <f aca="true" t="shared" si="7" ref="D40:I40">SUM(D41:D42)</f>
        <v>3307569</v>
      </c>
      <c r="E40" s="30">
        <f t="shared" si="7"/>
        <v>3307569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30">
        <f t="shared" si="7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9" ht="51.75" customHeight="1" hidden="1">
      <c r="A41" s="31"/>
      <c r="B41" s="32" t="s">
        <v>13</v>
      </c>
      <c r="C41" s="33">
        <f>D41+G41</f>
        <v>3307069</v>
      </c>
      <c r="D41" s="33">
        <v>3307069</v>
      </c>
      <c r="E41" s="33">
        <v>3307069</v>
      </c>
      <c r="F41" s="33">
        <v>0</v>
      </c>
      <c r="G41" s="33">
        <v>0</v>
      </c>
      <c r="H41" s="34">
        <v>0</v>
      </c>
      <c r="I41" s="34">
        <v>0</v>
      </c>
    </row>
    <row r="42" spans="1:9" ht="54" customHeight="1" hidden="1">
      <c r="A42" s="31"/>
      <c r="B42" s="32" t="s">
        <v>13</v>
      </c>
      <c r="C42" s="33">
        <f>D42+G42</f>
        <v>500</v>
      </c>
      <c r="D42" s="33">
        <v>500</v>
      </c>
      <c r="E42" s="33">
        <v>500</v>
      </c>
      <c r="F42" s="33">
        <v>0</v>
      </c>
      <c r="G42" s="33">
        <v>0</v>
      </c>
      <c r="H42" s="34">
        <v>0</v>
      </c>
      <c r="I42" s="34">
        <v>0</v>
      </c>
    </row>
    <row r="43" spans="1:9" ht="58.5" customHeight="1" hidden="1">
      <c r="A43" s="28" t="s">
        <v>38</v>
      </c>
      <c r="B43" s="35" t="s">
        <v>39</v>
      </c>
      <c r="C43" s="30">
        <f>SUM(C44:C48)</f>
        <v>8569719</v>
      </c>
      <c r="D43" s="30">
        <f aca="true" t="shared" si="8" ref="D43:I43">SUM(D44:D48)</f>
        <v>8569719</v>
      </c>
      <c r="E43" s="30">
        <f t="shared" si="8"/>
        <v>0</v>
      </c>
      <c r="F43" s="30">
        <f t="shared" si="8"/>
        <v>0</v>
      </c>
      <c r="G43" s="30">
        <f t="shared" si="8"/>
        <v>0</v>
      </c>
      <c r="H43" s="30">
        <f t="shared" si="8"/>
        <v>0</v>
      </c>
      <c r="I43" s="30">
        <f t="shared" si="8"/>
        <v>0</v>
      </c>
    </row>
    <row r="44" spans="1:9" s="1" customFormat="1" ht="26.25" customHeight="1" hidden="1">
      <c r="A44" s="44"/>
      <c r="B44" s="45" t="s">
        <v>40</v>
      </c>
      <c r="C44" s="46">
        <f>D44+G44</f>
        <v>1417583</v>
      </c>
      <c r="D44" s="46">
        <v>1417583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s="1" customFormat="1" ht="43.5" customHeight="1" hidden="1">
      <c r="A45" s="44"/>
      <c r="B45" s="45" t="s">
        <v>41</v>
      </c>
      <c r="C45" s="46">
        <f>D45+G45</f>
        <v>27000</v>
      </c>
      <c r="D45" s="46">
        <v>27000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s="1" customFormat="1" ht="15" customHeight="1" hidden="1">
      <c r="A46" s="44"/>
      <c r="B46" s="45" t="s">
        <v>42</v>
      </c>
      <c r="C46" s="46">
        <f>D46+G46</f>
        <v>40750</v>
      </c>
      <c r="D46" s="46">
        <v>40750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4.25" customHeight="1" hidden="1">
      <c r="A47" s="31"/>
      <c r="B47" s="32" t="s">
        <v>43</v>
      </c>
      <c r="C47" s="33">
        <f>D47+G47</f>
        <v>6877562</v>
      </c>
      <c r="D47" s="33">
        <v>6877562</v>
      </c>
      <c r="E47" s="33">
        <v>0</v>
      </c>
      <c r="F47" s="33">
        <v>0</v>
      </c>
      <c r="G47" s="33">
        <v>0</v>
      </c>
      <c r="H47" s="34">
        <v>0</v>
      </c>
      <c r="I47" s="34">
        <v>0</v>
      </c>
    </row>
    <row r="48" spans="1:9" ht="12" customHeight="1" hidden="1">
      <c r="A48" s="31"/>
      <c r="B48" s="32" t="s">
        <v>44</v>
      </c>
      <c r="C48" s="33">
        <f>D48+G48</f>
        <v>206824</v>
      </c>
      <c r="D48" s="33">
        <v>206824</v>
      </c>
      <c r="E48" s="33">
        <v>0</v>
      </c>
      <c r="F48" s="33">
        <v>0</v>
      </c>
      <c r="G48" s="33">
        <v>0</v>
      </c>
      <c r="H48" s="34">
        <v>0</v>
      </c>
      <c r="I48" s="34">
        <v>0</v>
      </c>
    </row>
    <row r="49" spans="1:9" ht="18" customHeight="1">
      <c r="A49" s="28" t="s">
        <v>45</v>
      </c>
      <c r="B49" s="35" t="s">
        <v>46</v>
      </c>
      <c r="C49" s="30">
        <v>2377800</v>
      </c>
      <c r="D49" s="30">
        <v>0</v>
      </c>
      <c r="E49" s="30">
        <f>SUM(E50:E50)</f>
        <v>0</v>
      </c>
      <c r="F49" s="30">
        <f>SUM(F50:F50)</f>
        <v>0</v>
      </c>
      <c r="G49" s="30">
        <f>SUM(G51)</f>
        <v>2377800</v>
      </c>
      <c r="H49" s="30">
        <f>SUM(H50:H50)</f>
        <v>0</v>
      </c>
      <c r="I49" s="30">
        <f>SUM(I50:I50)</f>
        <v>0</v>
      </c>
    </row>
    <row r="50" spans="1:9" ht="19.5" customHeight="1" hidden="1">
      <c r="A50" s="31"/>
      <c r="B50" s="32" t="s">
        <v>47</v>
      </c>
      <c r="C50" s="33">
        <f>D50+G50</f>
        <v>30686249</v>
      </c>
      <c r="D50" s="33">
        <v>30686249</v>
      </c>
      <c r="E50" s="33">
        <v>0</v>
      </c>
      <c r="F50" s="33">
        <v>0</v>
      </c>
      <c r="G50" s="33">
        <v>0</v>
      </c>
      <c r="H50" s="34">
        <v>0</v>
      </c>
      <c r="I50" s="34">
        <v>0</v>
      </c>
    </row>
    <row r="51" spans="1:9" ht="51.75" customHeight="1">
      <c r="A51" s="31"/>
      <c r="B51" s="32" t="s">
        <v>76</v>
      </c>
      <c r="C51" s="33">
        <f>D51+G51</f>
        <v>2377800</v>
      </c>
      <c r="D51" s="33">
        <v>0</v>
      </c>
      <c r="E51" s="33">
        <v>0</v>
      </c>
      <c r="F51" s="33">
        <v>0</v>
      </c>
      <c r="G51" s="33">
        <v>2377800</v>
      </c>
      <c r="H51" s="33">
        <v>0</v>
      </c>
      <c r="I51" s="33">
        <v>0</v>
      </c>
    </row>
    <row r="52" spans="1:9" ht="21" customHeight="1" hidden="1">
      <c r="A52" s="28" t="s">
        <v>48</v>
      </c>
      <c r="B52" s="35" t="s">
        <v>49</v>
      </c>
      <c r="C52" s="30">
        <f aca="true" t="shared" si="9" ref="C52:I52">SUM(C53:C60)</f>
        <v>6735684.51</v>
      </c>
      <c r="D52" s="30">
        <f t="shared" si="9"/>
        <v>619111.96</v>
      </c>
      <c r="E52" s="30">
        <f t="shared" si="9"/>
        <v>38400</v>
      </c>
      <c r="F52" s="30">
        <f t="shared" si="9"/>
        <v>114962.96</v>
      </c>
      <c r="G52" s="30">
        <f t="shared" si="9"/>
        <v>6116572.55</v>
      </c>
      <c r="H52" s="30">
        <f t="shared" si="9"/>
        <v>0</v>
      </c>
      <c r="I52" s="30">
        <f t="shared" si="9"/>
        <v>5203394.77</v>
      </c>
    </row>
    <row r="53" spans="1:9" ht="21" customHeight="1" hidden="1">
      <c r="A53" s="31"/>
      <c r="B53" s="32" t="s">
        <v>50</v>
      </c>
      <c r="C53" s="33">
        <f aca="true" t="shared" si="10" ref="C53:C60">D53+G53</f>
        <v>132643</v>
      </c>
      <c r="D53" s="33">
        <v>132643</v>
      </c>
      <c r="E53" s="33">
        <v>0</v>
      </c>
      <c r="F53" s="33">
        <v>0</v>
      </c>
      <c r="G53" s="33">
        <v>0</v>
      </c>
      <c r="H53" s="34">
        <v>0</v>
      </c>
      <c r="I53" s="34">
        <v>0</v>
      </c>
    </row>
    <row r="54" spans="1:9" ht="43.5" customHeight="1" hidden="1">
      <c r="A54" s="31"/>
      <c r="B54" s="32" t="s">
        <v>51</v>
      </c>
      <c r="C54" s="33">
        <f t="shared" si="10"/>
        <v>12000</v>
      </c>
      <c r="D54" s="33">
        <v>12000</v>
      </c>
      <c r="E54" s="33">
        <v>0</v>
      </c>
      <c r="F54" s="33">
        <v>0</v>
      </c>
      <c r="G54" s="33">
        <v>0</v>
      </c>
      <c r="H54" s="34">
        <v>0</v>
      </c>
      <c r="I54" s="34">
        <v>0</v>
      </c>
    </row>
    <row r="55" spans="1:9" ht="69" customHeight="1" hidden="1">
      <c r="A55" s="31"/>
      <c r="B55" s="41" t="s">
        <v>19</v>
      </c>
      <c r="C55" s="33">
        <f t="shared" si="10"/>
        <v>165078</v>
      </c>
      <c r="D55" s="33">
        <v>165078</v>
      </c>
      <c r="E55" s="33">
        <v>0</v>
      </c>
      <c r="F55" s="33">
        <v>0</v>
      </c>
      <c r="G55" s="33">
        <v>0</v>
      </c>
      <c r="H55" s="34">
        <v>0</v>
      </c>
      <c r="I55" s="34">
        <v>0</v>
      </c>
    </row>
    <row r="56" spans="1:9" ht="21" customHeight="1" hidden="1">
      <c r="A56" s="31"/>
      <c r="B56" s="32" t="s">
        <v>20</v>
      </c>
      <c r="C56" s="33">
        <f t="shared" si="10"/>
        <v>154950</v>
      </c>
      <c r="D56" s="33">
        <v>154950</v>
      </c>
      <c r="E56" s="33">
        <v>0</v>
      </c>
      <c r="F56" s="33">
        <v>0</v>
      </c>
      <c r="G56" s="33">
        <v>0</v>
      </c>
      <c r="H56" s="34">
        <v>0</v>
      </c>
      <c r="I56" s="34">
        <v>0</v>
      </c>
    </row>
    <row r="57" spans="1:9" ht="21" customHeight="1" hidden="1">
      <c r="A57" s="31"/>
      <c r="B57" s="32" t="s">
        <v>32</v>
      </c>
      <c r="C57" s="33">
        <f t="shared" si="10"/>
        <v>1078</v>
      </c>
      <c r="D57" s="33">
        <v>1078</v>
      </c>
      <c r="E57" s="33">
        <v>0</v>
      </c>
      <c r="F57" s="33">
        <v>0</v>
      </c>
      <c r="G57" s="33">
        <v>0</v>
      </c>
      <c r="H57" s="34">
        <v>0</v>
      </c>
      <c r="I57" s="34">
        <v>0</v>
      </c>
    </row>
    <row r="58" spans="1:9" ht="59.25" customHeight="1" hidden="1">
      <c r="A58" s="31"/>
      <c r="B58" s="47" t="s">
        <v>52</v>
      </c>
      <c r="C58" s="33">
        <f t="shared" si="10"/>
        <v>114962.96</v>
      </c>
      <c r="D58" s="33">
        <v>114962.96</v>
      </c>
      <c r="E58" s="33">
        <v>0</v>
      </c>
      <c r="F58" s="33">
        <v>114962.96</v>
      </c>
      <c r="G58" s="33">
        <v>0</v>
      </c>
      <c r="H58" s="34">
        <v>0</v>
      </c>
      <c r="I58" s="34">
        <v>0</v>
      </c>
    </row>
    <row r="59" spans="1:9" ht="53.25" customHeight="1" hidden="1">
      <c r="A59" s="31"/>
      <c r="B59" s="47" t="s">
        <v>53</v>
      </c>
      <c r="C59" s="33">
        <f t="shared" si="10"/>
        <v>38400</v>
      </c>
      <c r="D59" s="33">
        <v>38400</v>
      </c>
      <c r="E59" s="33">
        <v>38400</v>
      </c>
      <c r="F59" s="33">
        <v>0</v>
      </c>
      <c r="G59" s="33">
        <v>0</v>
      </c>
      <c r="H59" s="33">
        <v>0</v>
      </c>
      <c r="I59" s="33">
        <v>0</v>
      </c>
    </row>
    <row r="60" spans="1:9" ht="56.25" customHeight="1" hidden="1">
      <c r="A60" s="31"/>
      <c r="B60" s="32" t="s">
        <v>21</v>
      </c>
      <c r="C60" s="33">
        <f t="shared" si="10"/>
        <v>6116572.55</v>
      </c>
      <c r="D60" s="33">
        <v>0</v>
      </c>
      <c r="E60" s="33">
        <v>0</v>
      </c>
      <c r="F60" s="33">
        <v>0</v>
      </c>
      <c r="G60" s="33">
        <v>6116572.55</v>
      </c>
      <c r="H60" s="33">
        <v>0</v>
      </c>
      <c r="I60" s="33">
        <v>5203394.77</v>
      </c>
    </row>
    <row r="61" spans="1:9" ht="2.25" customHeight="1" hidden="1">
      <c r="A61" s="28" t="s">
        <v>54</v>
      </c>
      <c r="B61" s="29" t="s">
        <v>55</v>
      </c>
      <c r="C61" s="30">
        <f>SUM(C62:C63)</f>
        <v>3092600</v>
      </c>
      <c r="D61" s="30">
        <f aca="true" t="shared" si="11" ref="D61:I61">SUM(D62:D63)</f>
        <v>2752600</v>
      </c>
      <c r="E61" s="30">
        <f t="shared" si="11"/>
        <v>2752600</v>
      </c>
      <c r="F61" s="30">
        <f t="shared" si="11"/>
        <v>0</v>
      </c>
      <c r="G61" s="30">
        <f t="shared" si="11"/>
        <v>340000</v>
      </c>
      <c r="H61" s="30">
        <f t="shared" si="11"/>
        <v>340000</v>
      </c>
      <c r="I61" s="30">
        <f t="shared" si="11"/>
        <v>0</v>
      </c>
    </row>
    <row r="62" spans="1:9" ht="54" customHeight="1" hidden="1">
      <c r="A62" s="31"/>
      <c r="B62" s="32" t="s">
        <v>13</v>
      </c>
      <c r="C62" s="33">
        <f>D62+G62</f>
        <v>2752600</v>
      </c>
      <c r="D62" s="33">
        <v>2752600</v>
      </c>
      <c r="E62" s="33">
        <v>2752600</v>
      </c>
      <c r="F62" s="33">
        <v>0</v>
      </c>
      <c r="G62" s="33">
        <v>0</v>
      </c>
      <c r="H62" s="34">
        <v>0</v>
      </c>
      <c r="I62" s="34">
        <v>0</v>
      </c>
    </row>
    <row r="63" spans="1:9" ht="50.25" customHeight="1" hidden="1">
      <c r="A63" s="31"/>
      <c r="B63" s="32" t="s">
        <v>22</v>
      </c>
      <c r="C63" s="33">
        <f>D63+G63</f>
        <v>340000</v>
      </c>
      <c r="D63" s="33">
        <v>0</v>
      </c>
      <c r="E63" s="33">
        <v>0</v>
      </c>
      <c r="F63" s="33">
        <v>0</v>
      </c>
      <c r="G63" s="33">
        <v>340000</v>
      </c>
      <c r="H63" s="33">
        <v>340000</v>
      </c>
      <c r="I63" s="33">
        <v>0</v>
      </c>
    </row>
    <row r="64" spans="1:9" ht="24" customHeight="1" hidden="1">
      <c r="A64" s="28" t="s">
        <v>56</v>
      </c>
      <c r="B64" s="29" t="s">
        <v>57</v>
      </c>
      <c r="C64" s="30">
        <f aca="true" t="shared" si="12" ref="C64:I64">SUM(C65:C71)</f>
        <v>1714117.25</v>
      </c>
      <c r="D64" s="30">
        <f t="shared" si="12"/>
        <v>1714117.25</v>
      </c>
      <c r="E64" s="30">
        <f t="shared" si="12"/>
        <v>1665217.25</v>
      </c>
      <c r="F64" s="30">
        <f t="shared" si="12"/>
        <v>0</v>
      </c>
      <c r="G64" s="30">
        <f t="shared" si="12"/>
        <v>0</v>
      </c>
      <c r="H64" s="30">
        <f t="shared" si="12"/>
        <v>0</v>
      </c>
      <c r="I64" s="30">
        <f t="shared" si="12"/>
        <v>0</v>
      </c>
    </row>
    <row r="65" spans="1:9" ht="24" customHeight="1" hidden="1">
      <c r="A65" s="48"/>
      <c r="B65" s="32" t="s">
        <v>33</v>
      </c>
      <c r="C65" s="33">
        <f aca="true" t="shared" si="13" ref="C65:C71">D65+G65</f>
        <v>2500</v>
      </c>
      <c r="D65" s="33">
        <v>2500</v>
      </c>
      <c r="E65" s="33">
        <v>0</v>
      </c>
      <c r="F65" s="33">
        <v>0</v>
      </c>
      <c r="G65" s="33">
        <v>0</v>
      </c>
      <c r="H65" s="34">
        <v>0</v>
      </c>
      <c r="I65" s="34">
        <v>0</v>
      </c>
    </row>
    <row r="66" spans="1:9" ht="24" customHeight="1" hidden="1">
      <c r="A66" s="48"/>
      <c r="B66" s="32" t="s">
        <v>53</v>
      </c>
      <c r="C66" s="33">
        <f t="shared" si="13"/>
        <v>884611.65</v>
      </c>
      <c r="D66" s="33">
        <v>884611.65</v>
      </c>
      <c r="E66" s="33">
        <v>884611.65</v>
      </c>
      <c r="F66" s="33">
        <v>0</v>
      </c>
      <c r="G66" s="33">
        <v>0</v>
      </c>
      <c r="H66" s="34">
        <v>0</v>
      </c>
      <c r="I66" s="34">
        <v>0</v>
      </c>
    </row>
    <row r="67" spans="1:9" ht="24" customHeight="1" hidden="1">
      <c r="A67" s="49"/>
      <c r="B67" s="42" t="s">
        <v>13</v>
      </c>
      <c r="C67" s="34">
        <f t="shared" si="13"/>
        <v>772700</v>
      </c>
      <c r="D67" s="34">
        <v>772700</v>
      </c>
      <c r="E67" s="34">
        <v>772700</v>
      </c>
      <c r="F67" s="34">
        <v>0</v>
      </c>
      <c r="G67" s="34">
        <v>0</v>
      </c>
      <c r="H67" s="34">
        <v>0</v>
      </c>
      <c r="I67" s="34">
        <v>0</v>
      </c>
    </row>
    <row r="68" spans="1:9" ht="24" customHeight="1" hidden="1">
      <c r="A68" s="48"/>
      <c r="B68" s="32" t="s">
        <v>50</v>
      </c>
      <c r="C68" s="33">
        <f t="shared" si="13"/>
        <v>3700</v>
      </c>
      <c r="D68" s="33">
        <v>3700</v>
      </c>
      <c r="E68" s="33">
        <v>0</v>
      </c>
      <c r="F68" s="33">
        <v>0</v>
      </c>
      <c r="G68" s="33">
        <v>0</v>
      </c>
      <c r="H68" s="34">
        <v>0</v>
      </c>
      <c r="I68" s="34">
        <v>0</v>
      </c>
    </row>
    <row r="69" spans="1:9" ht="24" customHeight="1" hidden="1">
      <c r="A69" s="48"/>
      <c r="B69" s="32" t="s">
        <v>58</v>
      </c>
      <c r="C69" s="33">
        <f t="shared" si="13"/>
        <v>7905.6</v>
      </c>
      <c r="D69" s="33">
        <v>7905.6</v>
      </c>
      <c r="E69" s="33">
        <v>7905.6</v>
      </c>
      <c r="F69" s="33">
        <v>0</v>
      </c>
      <c r="G69" s="33">
        <v>0</v>
      </c>
      <c r="H69" s="34">
        <v>0</v>
      </c>
      <c r="I69" s="34">
        <v>0</v>
      </c>
    </row>
    <row r="70" spans="1:9" ht="24" customHeight="1" hidden="1">
      <c r="A70" s="49"/>
      <c r="B70" s="41" t="s">
        <v>19</v>
      </c>
      <c r="C70" s="34">
        <f t="shared" si="13"/>
        <v>42500</v>
      </c>
      <c r="D70" s="34">
        <v>42500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ht="24" customHeight="1" hidden="1">
      <c r="A71" s="49"/>
      <c r="B71" s="42" t="s">
        <v>20</v>
      </c>
      <c r="C71" s="34">
        <f t="shared" si="13"/>
        <v>200</v>
      </c>
      <c r="D71" s="34">
        <v>200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</row>
    <row r="72" spans="1:9" ht="24" customHeight="1" hidden="1">
      <c r="A72" s="50" t="s">
        <v>59</v>
      </c>
      <c r="B72" s="51" t="s">
        <v>60</v>
      </c>
      <c r="C72" s="52">
        <f>SUM(C73:C76)</f>
        <v>806573.55</v>
      </c>
      <c r="D72" s="52">
        <f aca="true" t="shared" si="14" ref="D72:I72">SUM(D73:D76)</f>
        <v>806573.55</v>
      </c>
      <c r="E72" s="52">
        <f t="shared" si="14"/>
        <v>106781</v>
      </c>
      <c r="F72" s="52">
        <f t="shared" si="14"/>
        <v>113392.55</v>
      </c>
      <c r="G72" s="52">
        <f t="shared" si="14"/>
        <v>0</v>
      </c>
      <c r="H72" s="52">
        <f t="shared" si="14"/>
        <v>0</v>
      </c>
      <c r="I72" s="52">
        <f t="shared" si="14"/>
        <v>0</v>
      </c>
    </row>
    <row r="73" spans="1:9" ht="51.75" customHeight="1" hidden="1">
      <c r="A73" s="53"/>
      <c r="B73" s="32" t="s">
        <v>13</v>
      </c>
      <c r="C73" s="34">
        <f>D73+G73</f>
        <v>86000</v>
      </c>
      <c r="D73" s="34">
        <v>86000</v>
      </c>
      <c r="E73" s="34">
        <v>86000</v>
      </c>
      <c r="F73" s="34">
        <v>0</v>
      </c>
      <c r="G73" s="34">
        <v>0</v>
      </c>
      <c r="H73" s="34">
        <v>0</v>
      </c>
      <c r="I73" s="34">
        <v>0</v>
      </c>
    </row>
    <row r="74" spans="1:9" ht="0.75" customHeight="1" hidden="1">
      <c r="A74" s="49"/>
      <c r="B74" s="47" t="s">
        <v>61</v>
      </c>
      <c r="C74" s="34">
        <f>D74+G74</f>
        <v>20781</v>
      </c>
      <c r="D74" s="34">
        <v>20781</v>
      </c>
      <c r="E74" s="34">
        <v>20781</v>
      </c>
      <c r="F74" s="34">
        <v>0</v>
      </c>
      <c r="G74" s="34">
        <v>0</v>
      </c>
      <c r="H74" s="34">
        <v>0</v>
      </c>
      <c r="I74" s="34">
        <v>0</v>
      </c>
    </row>
    <row r="75" spans="1:9" ht="52.5" customHeight="1" hidden="1">
      <c r="A75" s="49"/>
      <c r="B75" s="47" t="s">
        <v>62</v>
      </c>
      <c r="C75" s="34">
        <f>D75+G75</f>
        <v>586400</v>
      </c>
      <c r="D75" s="34">
        <v>586400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</row>
    <row r="76" spans="1:9" ht="52.5" customHeight="1" hidden="1">
      <c r="A76" s="49"/>
      <c r="B76" s="47" t="s">
        <v>52</v>
      </c>
      <c r="C76" s="34">
        <f>D76+G76</f>
        <v>113392.55</v>
      </c>
      <c r="D76" s="34">
        <v>113392.55</v>
      </c>
      <c r="E76" s="34">
        <v>0</v>
      </c>
      <c r="F76" s="34">
        <v>113392.55</v>
      </c>
      <c r="G76" s="34">
        <v>0</v>
      </c>
      <c r="H76" s="34">
        <v>0</v>
      </c>
      <c r="I76" s="34">
        <v>0</v>
      </c>
    </row>
    <row r="77" spans="1:9" ht="24" customHeight="1" hidden="1">
      <c r="A77" s="54" t="s">
        <v>63</v>
      </c>
      <c r="B77" s="55" t="s">
        <v>64</v>
      </c>
      <c r="C77" s="56">
        <f aca="true" t="shared" si="15" ref="C77:I77">SUM(C78:C81)</f>
        <v>263017</v>
      </c>
      <c r="D77" s="56">
        <f t="shared" si="15"/>
        <v>263017</v>
      </c>
      <c r="E77" s="56">
        <f t="shared" si="15"/>
        <v>0</v>
      </c>
      <c r="F77" s="56">
        <f t="shared" si="15"/>
        <v>0</v>
      </c>
      <c r="G77" s="56">
        <f t="shared" si="15"/>
        <v>0</v>
      </c>
      <c r="H77" s="56">
        <f t="shared" si="15"/>
        <v>0</v>
      </c>
      <c r="I77" s="56">
        <f t="shared" si="15"/>
        <v>0</v>
      </c>
    </row>
    <row r="78" spans="1:9" ht="38.25" customHeight="1" hidden="1">
      <c r="A78" s="49"/>
      <c r="B78" s="47" t="s">
        <v>51</v>
      </c>
      <c r="C78" s="34">
        <f>D78+G78</f>
        <v>29053</v>
      </c>
      <c r="D78" s="34">
        <v>29053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ht="24" customHeight="1" hidden="1">
      <c r="A79" s="49"/>
      <c r="B79" s="57" t="s">
        <v>19</v>
      </c>
      <c r="C79" s="58">
        <f>D79+G79</f>
        <v>53784</v>
      </c>
      <c r="D79" s="58">
        <v>53784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</row>
    <row r="80" spans="1:9" ht="24" customHeight="1" hidden="1">
      <c r="A80" s="49"/>
      <c r="B80" s="42" t="s">
        <v>20</v>
      </c>
      <c r="C80" s="34">
        <f>D80+G80</f>
        <v>21480</v>
      </c>
      <c r="D80" s="34">
        <v>21480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</row>
    <row r="81" spans="1:9" ht="24" customHeight="1" hidden="1">
      <c r="A81" s="49"/>
      <c r="B81" s="32" t="s">
        <v>50</v>
      </c>
      <c r="C81" s="34">
        <f>D81+G81</f>
        <v>158700</v>
      </c>
      <c r="D81" s="34">
        <v>158700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1:9" ht="24" customHeight="1" hidden="1">
      <c r="A82" s="54" t="s">
        <v>65</v>
      </c>
      <c r="B82" s="59" t="s">
        <v>66</v>
      </c>
      <c r="C82" s="56">
        <f>SUM(C83:C84)</f>
        <v>470444</v>
      </c>
      <c r="D82" s="56">
        <f aca="true" t="shared" si="16" ref="D82:I82">SUM(D83:D84)</f>
        <v>470444</v>
      </c>
      <c r="E82" s="56">
        <f t="shared" si="16"/>
        <v>374444</v>
      </c>
      <c r="F82" s="56">
        <f t="shared" si="16"/>
        <v>0</v>
      </c>
      <c r="G82" s="56">
        <f t="shared" si="16"/>
        <v>0</v>
      </c>
      <c r="H82" s="56">
        <f t="shared" si="16"/>
        <v>0</v>
      </c>
      <c r="I82" s="56">
        <f t="shared" si="16"/>
        <v>0</v>
      </c>
    </row>
    <row r="83" spans="1:9" ht="24" customHeight="1" hidden="1">
      <c r="A83" s="49"/>
      <c r="B83" s="32" t="s">
        <v>50</v>
      </c>
      <c r="C83" s="34">
        <f>D83+G83</f>
        <v>96000</v>
      </c>
      <c r="D83" s="34">
        <v>96000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</row>
    <row r="84" spans="1:9" ht="48" customHeight="1" hidden="1">
      <c r="A84" s="49"/>
      <c r="B84" s="32" t="s">
        <v>58</v>
      </c>
      <c r="C84" s="34">
        <f>D84+G84</f>
        <v>374444</v>
      </c>
      <c r="D84" s="34">
        <v>374444</v>
      </c>
      <c r="E84" s="34">
        <v>374444</v>
      </c>
      <c r="F84" s="34">
        <v>0</v>
      </c>
      <c r="G84" s="34">
        <v>0</v>
      </c>
      <c r="H84" s="34">
        <v>0</v>
      </c>
      <c r="I84" s="34">
        <v>0</v>
      </c>
    </row>
    <row r="85" spans="1:9" ht="21" customHeight="1">
      <c r="A85" s="28" t="s">
        <v>77</v>
      </c>
      <c r="B85" s="35" t="s">
        <v>78</v>
      </c>
      <c r="C85" s="30">
        <f>SUM(C86:C89)</f>
        <v>1016800</v>
      </c>
      <c r="D85" s="30">
        <f>SUM(D86:D89)</f>
        <v>1016800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</row>
    <row r="86" spans="1:9" ht="26.25" customHeight="1">
      <c r="A86" s="31"/>
      <c r="B86" s="32" t="s">
        <v>79</v>
      </c>
      <c r="C86" s="33">
        <f>D86+G86</f>
        <v>1000</v>
      </c>
      <c r="D86" s="33">
        <v>1000</v>
      </c>
      <c r="E86" s="33">
        <v>0</v>
      </c>
      <c r="F86" s="33">
        <v>0</v>
      </c>
      <c r="G86" s="33">
        <v>0</v>
      </c>
      <c r="H86" s="34">
        <v>0</v>
      </c>
      <c r="I86" s="34">
        <v>0</v>
      </c>
    </row>
    <row r="87" spans="1:9" ht="25.5" customHeight="1">
      <c r="A87" s="49"/>
      <c r="B87" s="47" t="s">
        <v>80</v>
      </c>
      <c r="C87" s="33">
        <f>D87+G87</f>
        <v>3000</v>
      </c>
      <c r="D87" s="33">
        <v>3000</v>
      </c>
      <c r="E87" s="33">
        <v>0</v>
      </c>
      <c r="F87" s="33">
        <v>0</v>
      </c>
      <c r="G87" s="33">
        <v>0</v>
      </c>
      <c r="H87" s="34">
        <v>0</v>
      </c>
      <c r="I87" s="34">
        <v>0</v>
      </c>
    </row>
    <row r="88" spans="1:9" ht="21" customHeight="1">
      <c r="A88" s="49"/>
      <c r="B88" s="47" t="s">
        <v>32</v>
      </c>
      <c r="C88" s="33">
        <f>D88+G88</f>
        <v>152844.16</v>
      </c>
      <c r="D88" s="33">
        <v>152844.16</v>
      </c>
      <c r="E88" s="33">
        <v>0</v>
      </c>
      <c r="F88" s="33">
        <v>0</v>
      </c>
      <c r="G88" s="33">
        <v>0</v>
      </c>
      <c r="H88" s="34">
        <v>0</v>
      </c>
      <c r="I88" s="34">
        <v>0</v>
      </c>
    </row>
    <row r="89" spans="1:9" ht="21" customHeight="1">
      <c r="A89" s="49"/>
      <c r="B89" s="47" t="s">
        <v>20</v>
      </c>
      <c r="C89" s="33">
        <f>D89+G89</f>
        <v>859955.84</v>
      </c>
      <c r="D89" s="33">
        <v>859955.84</v>
      </c>
      <c r="E89" s="33">
        <v>0</v>
      </c>
      <c r="F89" s="33">
        <v>0</v>
      </c>
      <c r="G89" s="33">
        <v>0</v>
      </c>
      <c r="H89" s="34">
        <v>0</v>
      </c>
      <c r="I89" s="34">
        <v>0</v>
      </c>
    </row>
    <row r="90" spans="1:9" ht="24" customHeight="1">
      <c r="A90" s="67" t="s">
        <v>67</v>
      </c>
      <c r="B90" s="68"/>
      <c r="C90" s="60">
        <f>C16+C31+C49+C85</f>
        <v>3395800</v>
      </c>
      <c r="D90" s="60">
        <f aca="true" t="shared" si="17" ref="D90:I90">D16+D31+D49+D85</f>
        <v>1018000</v>
      </c>
      <c r="E90" s="60">
        <f t="shared" si="17"/>
        <v>0</v>
      </c>
      <c r="F90" s="60">
        <f t="shared" si="17"/>
        <v>0</v>
      </c>
      <c r="G90" s="60">
        <f t="shared" si="17"/>
        <v>2377800</v>
      </c>
      <c r="H90" s="60">
        <f t="shared" si="17"/>
        <v>1680200</v>
      </c>
      <c r="I90" s="60">
        <f t="shared" si="17"/>
        <v>0</v>
      </c>
    </row>
    <row r="91" spans="1:9" ht="12.75">
      <c r="A91" s="18"/>
      <c r="B91" s="61"/>
      <c r="C91" s="61"/>
      <c r="D91" s="18"/>
      <c r="E91" s="18"/>
      <c r="F91" s="18"/>
      <c r="G91" s="18"/>
      <c r="H91" s="18"/>
      <c r="I91" s="18"/>
    </row>
    <row r="92" spans="2:3" ht="12.75">
      <c r="B92" s="8"/>
      <c r="C92" s="8"/>
    </row>
    <row r="93" spans="5:9" ht="12.75">
      <c r="E93" s="76" t="s">
        <v>81</v>
      </c>
      <c r="F93" s="76"/>
      <c r="G93" s="76"/>
      <c r="H93" s="11"/>
      <c r="I93" s="11"/>
    </row>
    <row r="94" spans="5:9" ht="6.75" customHeight="1">
      <c r="E94" s="64"/>
      <c r="F94" s="65"/>
      <c r="G94" s="66"/>
      <c r="H94" s="11"/>
      <c r="I94" s="11"/>
    </row>
    <row r="95" spans="2:9" ht="15">
      <c r="B95" s="13"/>
      <c r="C95" s="14"/>
      <c r="E95" s="64"/>
      <c r="F95" s="77" t="s">
        <v>82</v>
      </c>
      <c r="G95" s="77"/>
      <c r="H95" s="11"/>
      <c r="I95" s="11"/>
    </row>
    <row r="96" spans="2:9" ht="15.75">
      <c r="B96" s="14"/>
      <c r="C96" s="14"/>
      <c r="E96" s="15"/>
      <c r="F96" s="15"/>
      <c r="G96" s="15"/>
      <c r="H96" s="11"/>
      <c r="I96" s="11"/>
    </row>
    <row r="97" spans="2:9" ht="15.75">
      <c r="B97" s="16"/>
      <c r="C97" s="16"/>
      <c r="E97" s="15"/>
      <c r="F97" s="15"/>
      <c r="G97" s="15"/>
      <c r="H97" s="11"/>
      <c r="I97" s="11"/>
    </row>
    <row r="98" spans="2:9" ht="15.75">
      <c r="B98" s="16"/>
      <c r="C98" s="16"/>
      <c r="E98" s="15"/>
      <c r="F98" s="15"/>
      <c r="G98" s="15"/>
      <c r="H98" s="11"/>
      <c r="I98" s="11"/>
    </row>
    <row r="99" spans="2:3" ht="15">
      <c r="B99" s="69"/>
      <c r="C99" s="69"/>
    </row>
    <row r="100" spans="2:3" ht="15" customHeight="1">
      <c r="B100" s="69"/>
      <c r="C100" s="69"/>
    </row>
    <row r="101" spans="2:3" ht="17.25" customHeight="1">
      <c r="B101" s="17"/>
      <c r="C101" s="14"/>
    </row>
    <row r="102" ht="15" customHeight="1"/>
    <row r="103" ht="0.75" customHeight="1"/>
    <row r="104" ht="13.5" customHeight="1"/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</sheetData>
  <mergeCells count="12">
    <mergeCell ref="A90:B90"/>
    <mergeCell ref="B99:C99"/>
    <mergeCell ref="B100:C100"/>
    <mergeCell ref="F2:H3"/>
    <mergeCell ref="C8:I8"/>
    <mergeCell ref="C9:C10"/>
    <mergeCell ref="D9:D10"/>
    <mergeCell ref="E9:F9"/>
    <mergeCell ref="G9:G10"/>
    <mergeCell ref="H9:I9"/>
    <mergeCell ref="E93:G93"/>
    <mergeCell ref="F95:G95"/>
  </mergeCells>
  <printOptions/>
  <pageMargins left="0.1968503937007874" right="0" top="0.1968503937007874" bottom="0" header="0.5118110236220472" footer="0.5118110236220472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tabSelected="1" workbookViewId="0" topLeftCell="A16">
      <selection activeCell="B94" sqref="B94"/>
    </sheetView>
  </sheetViews>
  <sheetFormatPr defaultColWidth="9.00390625" defaultRowHeight="12.75"/>
  <cols>
    <col min="1" max="1" width="6.875" style="0" customWidth="1"/>
    <col min="2" max="2" width="48.875" style="0" customWidth="1"/>
    <col min="3" max="3" width="12.75390625" style="0" customWidth="1"/>
    <col min="4" max="5" width="12.375" style="0" customWidth="1"/>
    <col min="6" max="6" width="19.875" style="0" customWidth="1"/>
    <col min="7" max="7" width="13.25390625" style="0" customWidth="1"/>
    <col min="8" max="8" width="11.75390625" style="0" customWidth="1"/>
    <col min="9" max="9" width="18.25390625" style="0" customWidth="1"/>
    <col min="10" max="27" width="9.125" style="1" customWidth="1"/>
  </cols>
  <sheetData>
    <row r="1" ht="9.75" customHeight="1"/>
    <row r="2" spans="4:8" ht="6.75" customHeight="1">
      <c r="D2" s="2"/>
      <c r="E2" s="2"/>
      <c r="F2" s="70" t="s">
        <v>84</v>
      </c>
      <c r="G2" s="70"/>
      <c r="H2" s="70"/>
    </row>
    <row r="3" spans="3:8" ht="29.25" customHeight="1">
      <c r="C3" s="2"/>
      <c r="D3" s="2"/>
      <c r="E3" s="2"/>
      <c r="F3" s="70"/>
      <c r="G3" s="70"/>
      <c r="H3" s="70"/>
    </row>
    <row r="4" ht="9" customHeight="1"/>
    <row r="5" spans="1:9" ht="16.5" customHeight="1">
      <c r="A5" s="18"/>
      <c r="B5" s="19" t="s">
        <v>1</v>
      </c>
      <c r="C5" s="19"/>
      <c r="D5" s="19"/>
      <c r="E5" s="19"/>
      <c r="F5" s="18"/>
      <c r="G5" s="18"/>
      <c r="H5" s="18"/>
      <c r="I5" s="18"/>
    </row>
    <row r="6" spans="1:9" ht="5.25" customHeight="1">
      <c r="A6" s="18"/>
      <c r="B6" s="20"/>
      <c r="C6" s="18"/>
      <c r="D6" s="18"/>
      <c r="E6" s="18"/>
      <c r="F6" s="18"/>
      <c r="G6" s="18"/>
      <c r="H6" s="18"/>
      <c r="I6" s="18"/>
    </row>
    <row r="7" spans="1:9" ht="9" customHeight="1">
      <c r="A7" s="18"/>
      <c r="B7" s="18"/>
      <c r="C7" s="21"/>
      <c r="D7" s="18"/>
      <c r="E7" s="18"/>
      <c r="F7" s="18"/>
      <c r="G7" s="18"/>
      <c r="H7" s="18"/>
      <c r="I7" s="18"/>
    </row>
    <row r="8" spans="1:27" s="4" customFormat="1" ht="15" customHeight="1">
      <c r="A8" s="22" t="s">
        <v>2</v>
      </c>
      <c r="B8" s="22" t="s">
        <v>3</v>
      </c>
      <c r="C8" s="71" t="s">
        <v>4</v>
      </c>
      <c r="D8" s="71"/>
      <c r="E8" s="71"/>
      <c r="F8" s="71"/>
      <c r="G8" s="71"/>
      <c r="H8" s="71"/>
      <c r="I8" s="7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5" customHeight="1">
      <c r="A9" s="24"/>
      <c r="B9" s="24"/>
      <c r="C9" s="72" t="s">
        <v>5</v>
      </c>
      <c r="D9" s="72" t="s">
        <v>6</v>
      </c>
      <c r="E9" s="74" t="s">
        <v>7</v>
      </c>
      <c r="F9" s="75"/>
      <c r="G9" s="72" t="s">
        <v>8</v>
      </c>
      <c r="H9" s="74" t="s">
        <v>7</v>
      </c>
      <c r="I9" s="7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6" customFormat="1" ht="75.75" customHeight="1">
      <c r="A10" s="24"/>
      <c r="B10" s="25"/>
      <c r="C10" s="73"/>
      <c r="D10" s="73"/>
      <c r="E10" s="23" t="s">
        <v>9</v>
      </c>
      <c r="F10" s="26" t="s">
        <v>10</v>
      </c>
      <c r="G10" s="73"/>
      <c r="H10" s="23" t="s">
        <v>9</v>
      </c>
      <c r="I10" s="26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9" ht="16.5" customHeight="1">
      <c r="A11" s="27">
        <v>1</v>
      </c>
      <c r="B11" s="27">
        <v>2</v>
      </c>
      <c r="C11" s="27">
        <v>3</v>
      </c>
      <c r="D11" s="27">
        <v>4</v>
      </c>
      <c r="E11" s="27"/>
      <c r="F11" s="27"/>
      <c r="G11" s="27">
        <v>5</v>
      </c>
      <c r="H11" s="27">
        <v>5</v>
      </c>
      <c r="I11" s="27">
        <v>5</v>
      </c>
    </row>
    <row r="12" spans="1:27" s="7" customFormat="1" ht="0.75" customHeight="1" hidden="1">
      <c r="A12" s="28" t="s">
        <v>11</v>
      </c>
      <c r="B12" s="29" t="s">
        <v>12</v>
      </c>
      <c r="C12" s="30">
        <f aca="true" t="shared" si="0" ref="C12:I12">C13</f>
        <v>165000</v>
      </c>
      <c r="D12" s="30">
        <f t="shared" si="0"/>
        <v>165000</v>
      </c>
      <c r="E12" s="30">
        <f t="shared" si="0"/>
        <v>165000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9" ht="55.5" customHeight="1" hidden="1">
      <c r="A13" s="31"/>
      <c r="B13" s="32" t="s">
        <v>13</v>
      </c>
      <c r="C13" s="33">
        <f>D13+G13</f>
        <v>165000</v>
      </c>
      <c r="D13" s="33">
        <f>SUM(E13:F13)</f>
        <v>165000</v>
      </c>
      <c r="E13" s="33">
        <v>165000</v>
      </c>
      <c r="F13" s="33">
        <v>0</v>
      </c>
      <c r="G13" s="33">
        <f>SUM(H13:I13)</f>
        <v>0</v>
      </c>
      <c r="H13" s="33">
        <v>0</v>
      </c>
      <c r="I13" s="34">
        <v>0</v>
      </c>
    </row>
    <row r="14" spans="1:27" s="7" customFormat="1" ht="21.75" customHeight="1" hidden="1">
      <c r="A14" s="28" t="s">
        <v>14</v>
      </c>
      <c r="B14" s="35" t="s">
        <v>15</v>
      </c>
      <c r="C14" s="30">
        <f>C15</f>
        <v>287408.05</v>
      </c>
      <c r="D14" s="30">
        <f aca="true" t="shared" si="1" ref="D14:I14">D15</f>
        <v>287408.05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9" ht="54.75" customHeight="1" hidden="1">
      <c r="A15" s="31"/>
      <c r="B15" s="36" t="s">
        <v>16</v>
      </c>
      <c r="C15" s="37">
        <f>D15+G15</f>
        <v>287408.05</v>
      </c>
      <c r="D15" s="38">
        <v>287408.05</v>
      </c>
      <c r="E15" s="38">
        <v>0</v>
      </c>
      <c r="F15" s="38">
        <v>0</v>
      </c>
      <c r="G15" s="34">
        <v>0</v>
      </c>
      <c r="H15" s="34">
        <v>0</v>
      </c>
      <c r="I15" s="34">
        <v>0</v>
      </c>
    </row>
    <row r="16" spans="1:27" s="7" customFormat="1" ht="21" customHeight="1">
      <c r="A16" s="28" t="s">
        <v>17</v>
      </c>
      <c r="B16" s="39" t="s">
        <v>18</v>
      </c>
      <c r="C16" s="40">
        <f aca="true" t="shared" si="2" ref="C16:I16">SUM(C17:C21)</f>
        <v>6569709.9799999995</v>
      </c>
      <c r="D16" s="40">
        <f t="shared" si="2"/>
        <v>132987.6</v>
      </c>
      <c r="E16" s="40">
        <f t="shared" si="2"/>
        <v>0</v>
      </c>
      <c r="F16" s="40">
        <f t="shared" si="2"/>
        <v>0</v>
      </c>
      <c r="G16" s="40">
        <f t="shared" si="2"/>
        <v>6436722.38</v>
      </c>
      <c r="H16" s="40">
        <f t="shared" si="2"/>
        <v>1880200</v>
      </c>
      <c r="I16" s="40">
        <f t="shared" si="2"/>
        <v>2289922.38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9" ht="0.75" customHeight="1">
      <c r="A17" s="31"/>
      <c r="B17" s="41" t="s">
        <v>19</v>
      </c>
      <c r="C17" s="37">
        <f>D17+G17</f>
        <v>21987.6</v>
      </c>
      <c r="D17" s="37">
        <v>21987.6</v>
      </c>
      <c r="E17" s="37">
        <v>0</v>
      </c>
      <c r="F17" s="37">
        <v>0</v>
      </c>
      <c r="G17" s="34">
        <v>0</v>
      </c>
      <c r="H17" s="34">
        <v>0</v>
      </c>
      <c r="I17" s="34">
        <v>0</v>
      </c>
    </row>
    <row r="18" spans="1:9" ht="23.25" customHeight="1" hidden="1">
      <c r="A18" s="31"/>
      <c r="B18" s="42" t="s">
        <v>20</v>
      </c>
      <c r="C18" s="37">
        <f>D18+G18</f>
        <v>111000</v>
      </c>
      <c r="D18" s="37">
        <v>111000</v>
      </c>
      <c r="E18" s="37">
        <v>0</v>
      </c>
      <c r="F18" s="37">
        <v>0</v>
      </c>
      <c r="G18" s="33">
        <v>0</v>
      </c>
      <c r="H18" s="34">
        <v>0</v>
      </c>
      <c r="I18" s="34">
        <v>0</v>
      </c>
    </row>
    <row r="19" spans="1:9" ht="42" customHeight="1">
      <c r="A19" s="31"/>
      <c r="B19" s="32" t="s">
        <v>21</v>
      </c>
      <c r="C19" s="37">
        <f>D19+G19</f>
        <v>4556522.38</v>
      </c>
      <c r="D19" s="37">
        <v>0</v>
      </c>
      <c r="E19" s="37">
        <v>0</v>
      </c>
      <c r="F19" s="37">
        <v>0</v>
      </c>
      <c r="G19" s="33">
        <v>4556522.38</v>
      </c>
      <c r="H19" s="33">
        <v>0</v>
      </c>
      <c r="I19" s="33">
        <v>2289922.38</v>
      </c>
    </row>
    <row r="20" spans="1:9" ht="32.25" customHeight="1">
      <c r="A20" s="31"/>
      <c r="B20" s="32" t="s">
        <v>75</v>
      </c>
      <c r="C20" s="37">
        <f>D20+G20</f>
        <v>1680200</v>
      </c>
      <c r="D20" s="37">
        <v>0</v>
      </c>
      <c r="E20" s="37">
        <v>0</v>
      </c>
      <c r="F20" s="37">
        <v>0</v>
      </c>
      <c r="G20" s="33">
        <v>1680200</v>
      </c>
      <c r="H20" s="33">
        <v>1680200</v>
      </c>
      <c r="I20" s="33">
        <v>0</v>
      </c>
    </row>
    <row r="21" spans="1:9" ht="57" customHeight="1" hidden="1">
      <c r="A21" s="31"/>
      <c r="B21" s="32" t="s">
        <v>22</v>
      </c>
      <c r="C21" s="37">
        <f>D21+G21</f>
        <v>200000</v>
      </c>
      <c r="D21" s="37">
        <v>0</v>
      </c>
      <c r="E21" s="37">
        <v>0</v>
      </c>
      <c r="F21" s="37">
        <v>0</v>
      </c>
      <c r="G21" s="33">
        <v>200000</v>
      </c>
      <c r="H21" s="33">
        <v>200000</v>
      </c>
      <c r="I21" s="33">
        <v>0</v>
      </c>
    </row>
    <row r="22" spans="1:27" s="7" customFormat="1" ht="19.5" customHeight="1" hidden="1">
      <c r="A22" s="28" t="s">
        <v>23</v>
      </c>
      <c r="B22" s="29" t="s">
        <v>24</v>
      </c>
      <c r="C22" s="30">
        <f>SUM(C23:C26)</f>
        <v>29599.989999999998</v>
      </c>
      <c r="D22" s="30">
        <f aca="true" t="shared" si="3" ref="D22:I22">SUM(D23:D26)</f>
        <v>27475.989999999998</v>
      </c>
      <c r="E22" s="30">
        <f t="shared" si="3"/>
        <v>20000</v>
      </c>
      <c r="F22" s="30">
        <f t="shared" si="3"/>
        <v>0</v>
      </c>
      <c r="G22" s="30">
        <f t="shared" si="3"/>
        <v>2124</v>
      </c>
      <c r="H22" s="30">
        <f t="shared" si="3"/>
        <v>0</v>
      </c>
      <c r="I22" s="30">
        <f t="shared" si="3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9" ht="27.75" customHeight="1" hidden="1">
      <c r="A23" s="31"/>
      <c r="B23" s="41" t="s">
        <v>25</v>
      </c>
      <c r="C23" s="33">
        <f>D23+G23</f>
        <v>968.99</v>
      </c>
      <c r="D23" s="33">
        <v>968.99</v>
      </c>
      <c r="E23" s="33">
        <v>0</v>
      </c>
      <c r="F23" s="33">
        <v>0</v>
      </c>
      <c r="G23" s="33">
        <v>0</v>
      </c>
      <c r="H23" s="34">
        <v>0</v>
      </c>
      <c r="I23" s="34">
        <v>0</v>
      </c>
    </row>
    <row r="24" spans="1:9" ht="58.5" customHeight="1" hidden="1">
      <c r="A24" s="31"/>
      <c r="B24" s="41" t="s">
        <v>19</v>
      </c>
      <c r="C24" s="33">
        <f>D24+G24</f>
        <v>6507</v>
      </c>
      <c r="D24" s="33">
        <v>6507</v>
      </c>
      <c r="E24" s="33">
        <v>0</v>
      </c>
      <c r="F24" s="33">
        <v>0</v>
      </c>
      <c r="G24" s="33">
        <v>0</v>
      </c>
      <c r="H24" s="34">
        <v>0</v>
      </c>
      <c r="I24" s="34">
        <v>0</v>
      </c>
    </row>
    <row r="25" spans="1:9" ht="43.5" customHeight="1" hidden="1">
      <c r="A25" s="31"/>
      <c r="B25" s="43" t="s">
        <v>26</v>
      </c>
      <c r="C25" s="33">
        <f>D25+G25</f>
        <v>2124</v>
      </c>
      <c r="D25" s="33">
        <v>0</v>
      </c>
      <c r="E25" s="33">
        <v>0</v>
      </c>
      <c r="F25" s="33">
        <v>0</v>
      </c>
      <c r="G25" s="33">
        <v>2124</v>
      </c>
      <c r="H25" s="34">
        <v>0</v>
      </c>
      <c r="I25" s="34">
        <v>0</v>
      </c>
    </row>
    <row r="26" spans="1:9" ht="55.5" customHeight="1" hidden="1">
      <c r="A26" s="31"/>
      <c r="B26" s="32" t="s">
        <v>13</v>
      </c>
      <c r="C26" s="33">
        <f>D26+G26</f>
        <v>20000</v>
      </c>
      <c r="D26" s="33">
        <f>SUM(E26:F26)</f>
        <v>20000</v>
      </c>
      <c r="E26" s="33">
        <v>20000</v>
      </c>
      <c r="F26" s="33">
        <v>0</v>
      </c>
      <c r="G26" s="33">
        <v>0</v>
      </c>
      <c r="H26" s="34">
        <v>0</v>
      </c>
      <c r="I26" s="34">
        <v>0</v>
      </c>
    </row>
    <row r="27" spans="1:27" s="7" customFormat="1" ht="19.5" customHeight="1" hidden="1">
      <c r="A27" s="28" t="s">
        <v>27</v>
      </c>
      <c r="B27" s="29" t="s">
        <v>28</v>
      </c>
      <c r="C27" s="30">
        <f>SUM(C28:C30)</f>
        <v>380000</v>
      </c>
      <c r="D27" s="30">
        <f aca="true" t="shared" si="4" ref="D27:I27">SUM(D28:D30)</f>
        <v>380000</v>
      </c>
      <c r="E27" s="30">
        <f t="shared" si="4"/>
        <v>380000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9" ht="53.25" customHeight="1" hidden="1">
      <c r="A28" s="31"/>
      <c r="B28" s="32" t="s">
        <v>13</v>
      </c>
      <c r="C28" s="33">
        <f>D28+G28</f>
        <v>25000</v>
      </c>
      <c r="D28" s="33">
        <f>SUM(E28:F28)</f>
        <v>25000</v>
      </c>
      <c r="E28" s="33">
        <v>25000</v>
      </c>
      <c r="F28" s="33">
        <v>0</v>
      </c>
      <c r="G28" s="33">
        <v>0</v>
      </c>
      <c r="H28" s="34">
        <v>0</v>
      </c>
      <c r="I28" s="34">
        <v>0</v>
      </c>
    </row>
    <row r="29" spans="1:9" ht="56.25" customHeight="1" hidden="1">
      <c r="A29" s="31"/>
      <c r="B29" s="32" t="s">
        <v>13</v>
      </c>
      <c r="C29" s="33">
        <f>D29+G29</f>
        <v>25000</v>
      </c>
      <c r="D29" s="33">
        <f>SUM(E29:F29)</f>
        <v>25000</v>
      </c>
      <c r="E29" s="33">
        <v>25000</v>
      </c>
      <c r="F29" s="33">
        <v>0</v>
      </c>
      <c r="G29" s="33">
        <v>0</v>
      </c>
      <c r="H29" s="34">
        <v>0</v>
      </c>
      <c r="I29" s="34">
        <v>0</v>
      </c>
    </row>
    <row r="30" spans="1:9" ht="52.5" customHeight="1" hidden="1">
      <c r="A30" s="31"/>
      <c r="B30" s="32" t="s">
        <v>13</v>
      </c>
      <c r="C30" s="33">
        <f>D30+G30</f>
        <v>330000</v>
      </c>
      <c r="D30" s="33">
        <f>SUM(E30:F30)</f>
        <v>330000</v>
      </c>
      <c r="E30" s="33">
        <v>330000</v>
      </c>
      <c r="F30" s="33">
        <v>0</v>
      </c>
      <c r="G30" s="33">
        <v>0</v>
      </c>
      <c r="H30" s="34">
        <v>0</v>
      </c>
      <c r="I30" s="34">
        <v>0</v>
      </c>
    </row>
    <row r="31" spans="1:27" s="7" customFormat="1" ht="19.5" customHeight="1">
      <c r="A31" s="28" t="s">
        <v>29</v>
      </c>
      <c r="B31" s="29" t="s">
        <v>30</v>
      </c>
      <c r="C31" s="30">
        <f>SUM(C32:C37)</f>
        <v>636283</v>
      </c>
      <c r="D31" s="30">
        <f aca="true" t="shared" si="5" ref="D31:I31">SUM(D32:D37)</f>
        <v>636283</v>
      </c>
      <c r="E31" s="30">
        <f t="shared" si="5"/>
        <v>175387</v>
      </c>
      <c r="F31" s="30">
        <f t="shared" si="5"/>
        <v>0</v>
      </c>
      <c r="G31" s="30">
        <f t="shared" si="5"/>
        <v>0</v>
      </c>
      <c r="H31" s="30">
        <f t="shared" si="5"/>
        <v>0</v>
      </c>
      <c r="I31" s="30">
        <f t="shared" si="5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9" ht="54.75" customHeight="1" hidden="1">
      <c r="A32" s="31"/>
      <c r="B32" s="32" t="s">
        <v>13</v>
      </c>
      <c r="C32" s="33">
        <f aca="true" t="shared" si="6" ref="C32:C37">D32+G32</f>
        <v>150387</v>
      </c>
      <c r="D32" s="33">
        <f>SUM(E32:F32)</f>
        <v>150387</v>
      </c>
      <c r="E32" s="33">
        <v>150387</v>
      </c>
      <c r="F32" s="33">
        <v>0</v>
      </c>
      <c r="G32" s="33">
        <v>0</v>
      </c>
      <c r="H32" s="34">
        <v>0</v>
      </c>
      <c r="I32" s="34">
        <v>0</v>
      </c>
    </row>
    <row r="33" spans="1:9" ht="36.75" customHeight="1" hidden="1">
      <c r="A33" s="31"/>
      <c r="B33" s="41" t="s">
        <v>31</v>
      </c>
      <c r="C33" s="33">
        <f t="shared" si="6"/>
        <v>120000</v>
      </c>
      <c r="D33" s="33">
        <v>120000</v>
      </c>
      <c r="E33" s="33">
        <v>0</v>
      </c>
      <c r="F33" s="33">
        <v>0</v>
      </c>
      <c r="G33" s="33">
        <v>0</v>
      </c>
      <c r="H33" s="34">
        <v>0</v>
      </c>
      <c r="I33" s="34">
        <v>0</v>
      </c>
    </row>
    <row r="34" spans="1:9" ht="24.75" customHeight="1">
      <c r="A34" s="31"/>
      <c r="B34" s="42" t="s">
        <v>32</v>
      </c>
      <c r="C34" s="33">
        <f t="shared" si="6"/>
        <v>12200</v>
      </c>
      <c r="D34" s="33">
        <v>12200</v>
      </c>
      <c r="E34" s="33">
        <v>0</v>
      </c>
      <c r="F34" s="33">
        <v>0</v>
      </c>
      <c r="G34" s="33">
        <v>0</v>
      </c>
      <c r="H34" s="34">
        <v>0</v>
      </c>
      <c r="I34" s="34">
        <v>0</v>
      </c>
    </row>
    <row r="35" spans="1:9" ht="24.75" customHeight="1" hidden="1">
      <c r="A35" s="31"/>
      <c r="B35" s="42" t="s">
        <v>33</v>
      </c>
      <c r="C35" s="33">
        <f t="shared" si="6"/>
        <v>241231</v>
      </c>
      <c r="D35" s="33">
        <v>241231</v>
      </c>
      <c r="E35" s="33">
        <v>0</v>
      </c>
      <c r="F35" s="33">
        <v>0</v>
      </c>
      <c r="G35" s="33">
        <v>0</v>
      </c>
      <c r="H35" s="34">
        <v>0</v>
      </c>
      <c r="I35" s="34">
        <v>0</v>
      </c>
    </row>
    <row r="36" spans="1:9" ht="24.75" customHeight="1" hidden="1">
      <c r="A36" s="31"/>
      <c r="B36" s="42" t="s">
        <v>20</v>
      </c>
      <c r="C36" s="33">
        <f t="shared" si="6"/>
        <v>87465</v>
      </c>
      <c r="D36" s="33">
        <v>87465</v>
      </c>
      <c r="E36" s="33">
        <v>0</v>
      </c>
      <c r="F36" s="33">
        <v>0</v>
      </c>
      <c r="G36" s="33">
        <v>0</v>
      </c>
      <c r="H36" s="34">
        <v>0</v>
      </c>
      <c r="I36" s="34">
        <v>0</v>
      </c>
    </row>
    <row r="37" spans="1:9" ht="55.5" customHeight="1" hidden="1">
      <c r="A37" s="31"/>
      <c r="B37" s="32" t="s">
        <v>13</v>
      </c>
      <c r="C37" s="33">
        <f t="shared" si="6"/>
        <v>25000</v>
      </c>
      <c r="D37" s="33">
        <v>25000</v>
      </c>
      <c r="E37" s="33">
        <v>25000</v>
      </c>
      <c r="F37" s="33">
        <v>0</v>
      </c>
      <c r="G37" s="33">
        <v>0</v>
      </c>
      <c r="H37" s="34">
        <v>0</v>
      </c>
      <c r="I37" s="34">
        <v>0</v>
      </c>
    </row>
    <row r="38" spans="1:27" s="7" customFormat="1" ht="0.75" customHeight="1" hidden="1">
      <c r="A38" s="28" t="s">
        <v>34</v>
      </c>
      <c r="B38" s="35" t="s">
        <v>35</v>
      </c>
      <c r="C38" s="30">
        <f>C39</f>
        <v>10000</v>
      </c>
      <c r="D38" s="30">
        <f aca="true" t="shared" si="7" ref="D38:I38">D39</f>
        <v>10000</v>
      </c>
      <c r="E38" s="30">
        <f t="shared" si="7"/>
        <v>10000</v>
      </c>
      <c r="F38" s="30">
        <f t="shared" si="7"/>
        <v>0</v>
      </c>
      <c r="G38" s="30">
        <f t="shared" si="7"/>
        <v>0</v>
      </c>
      <c r="H38" s="30">
        <f t="shared" si="7"/>
        <v>0</v>
      </c>
      <c r="I38" s="30">
        <f t="shared" si="7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9" ht="55.5" customHeight="1" hidden="1">
      <c r="A39" s="31"/>
      <c r="B39" s="32" t="s">
        <v>13</v>
      </c>
      <c r="C39" s="33">
        <f>D39+G39</f>
        <v>10000</v>
      </c>
      <c r="D39" s="33">
        <v>10000</v>
      </c>
      <c r="E39" s="33">
        <v>10000</v>
      </c>
      <c r="F39" s="33">
        <v>0</v>
      </c>
      <c r="G39" s="33">
        <v>0</v>
      </c>
      <c r="H39" s="34">
        <v>0</v>
      </c>
      <c r="I39" s="34">
        <v>0</v>
      </c>
    </row>
    <row r="40" spans="1:27" s="7" customFormat="1" ht="30" customHeight="1" hidden="1">
      <c r="A40" s="28" t="s">
        <v>36</v>
      </c>
      <c r="B40" s="35" t="s">
        <v>37</v>
      </c>
      <c r="C40" s="30">
        <f>SUM(C41:C42)</f>
        <v>3307569</v>
      </c>
      <c r="D40" s="30">
        <f aca="true" t="shared" si="8" ref="D40:I40">SUM(D41:D42)</f>
        <v>3307569</v>
      </c>
      <c r="E40" s="30">
        <f t="shared" si="8"/>
        <v>3307569</v>
      </c>
      <c r="F40" s="30">
        <f t="shared" si="8"/>
        <v>0</v>
      </c>
      <c r="G40" s="30">
        <f t="shared" si="8"/>
        <v>0</v>
      </c>
      <c r="H40" s="30">
        <f t="shared" si="8"/>
        <v>0</v>
      </c>
      <c r="I40" s="30">
        <f t="shared" si="8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9" ht="51.75" customHeight="1" hidden="1">
      <c r="A41" s="31"/>
      <c r="B41" s="32" t="s">
        <v>13</v>
      </c>
      <c r="C41" s="33">
        <f>D41+G41</f>
        <v>3307069</v>
      </c>
      <c r="D41" s="33">
        <v>3307069</v>
      </c>
      <c r="E41" s="33">
        <v>3307069</v>
      </c>
      <c r="F41" s="33">
        <v>0</v>
      </c>
      <c r="G41" s="33">
        <v>0</v>
      </c>
      <c r="H41" s="34">
        <v>0</v>
      </c>
      <c r="I41" s="34">
        <v>0</v>
      </c>
    </row>
    <row r="42" spans="1:9" ht="54.75" customHeight="1" hidden="1">
      <c r="A42" s="31"/>
      <c r="B42" s="32" t="s">
        <v>13</v>
      </c>
      <c r="C42" s="33">
        <f>D42+G42</f>
        <v>500</v>
      </c>
      <c r="D42" s="33">
        <v>500</v>
      </c>
      <c r="E42" s="33">
        <v>500</v>
      </c>
      <c r="F42" s="33">
        <v>0</v>
      </c>
      <c r="G42" s="33">
        <v>0</v>
      </c>
      <c r="H42" s="34">
        <v>0</v>
      </c>
      <c r="I42" s="34">
        <v>0</v>
      </c>
    </row>
    <row r="43" spans="1:9" ht="58.5" customHeight="1" hidden="1">
      <c r="A43" s="28" t="s">
        <v>38</v>
      </c>
      <c r="B43" s="35" t="s">
        <v>39</v>
      </c>
      <c r="C43" s="30">
        <f>SUM(C44:C48)</f>
        <v>8569719</v>
      </c>
      <c r="D43" s="30">
        <f aca="true" t="shared" si="9" ref="D43:I43">SUM(D44:D48)</f>
        <v>8569719</v>
      </c>
      <c r="E43" s="30">
        <f t="shared" si="9"/>
        <v>0</v>
      </c>
      <c r="F43" s="30">
        <f t="shared" si="9"/>
        <v>0</v>
      </c>
      <c r="G43" s="30">
        <f t="shared" si="9"/>
        <v>0</v>
      </c>
      <c r="H43" s="30">
        <f t="shared" si="9"/>
        <v>0</v>
      </c>
      <c r="I43" s="30">
        <f t="shared" si="9"/>
        <v>0</v>
      </c>
    </row>
    <row r="44" spans="1:9" s="1" customFormat="1" ht="26.25" customHeight="1" hidden="1">
      <c r="A44" s="44"/>
      <c r="B44" s="45" t="s">
        <v>40</v>
      </c>
      <c r="C44" s="46">
        <f>D44+G44</f>
        <v>1417583</v>
      </c>
      <c r="D44" s="46">
        <v>1417583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s="1" customFormat="1" ht="43.5" customHeight="1" hidden="1">
      <c r="A45" s="44"/>
      <c r="B45" s="45" t="s">
        <v>41</v>
      </c>
      <c r="C45" s="46">
        <f>D45+G45</f>
        <v>27000</v>
      </c>
      <c r="D45" s="46">
        <v>27000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s="1" customFormat="1" ht="15" customHeight="1" hidden="1">
      <c r="A46" s="44"/>
      <c r="B46" s="45" t="s">
        <v>42</v>
      </c>
      <c r="C46" s="46">
        <f>D46+G46</f>
        <v>40750</v>
      </c>
      <c r="D46" s="46">
        <v>40750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4.25" customHeight="1" hidden="1">
      <c r="A47" s="31"/>
      <c r="B47" s="32" t="s">
        <v>43</v>
      </c>
      <c r="C47" s="33">
        <f>D47+G47</f>
        <v>6877562</v>
      </c>
      <c r="D47" s="33">
        <v>6877562</v>
      </c>
      <c r="E47" s="33">
        <v>0</v>
      </c>
      <c r="F47" s="33">
        <v>0</v>
      </c>
      <c r="G47" s="33">
        <v>0</v>
      </c>
      <c r="H47" s="34">
        <v>0</v>
      </c>
      <c r="I47" s="34">
        <v>0</v>
      </c>
    </row>
    <row r="48" spans="1:9" ht="12" customHeight="1" hidden="1">
      <c r="A48" s="31"/>
      <c r="B48" s="32" t="s">
        <v>44</v>
      </c>
      <c r="C48" s="33">
        <f>D48+G48</f>
        <v>206824</v>
      </c>
      <c r="D48" s="33">
        <v>206824</v>
      </c>
      <c r="E48" s="33">
        <v>0</v>
      </c>
      <c r="F48" s="33">
        <v>0</v>
      </c>
      <c r="G48" s="33">
        <v>0</v>
      </c>
      <c r="H48" s="34">
        <v>0</v>
      </c>
      <c r="I48" s="34">
        <v>0</v>
      </c>
    </row>
    <row r="49" spans="1:9" ht="16.5" customHeight="1">
      <c r="A49" s="28" t="s">
        <v>45</v>
      </c>
      <c r="B49" s="35" t="s">
        <v>46</v>
      </c>
      <c r="C49" s="30">
        <f aca="true" t="shared" si="10" ref="C49:I49">SUM(C50:C51)</f>
        <v>33064049</v>
      </c>
      <c r="D49" s="30">
        <f t="shared" si="10"/>
        <v>30686249</v>
      </c>
      <c r="E49" s="30">
        <f t="shared" si="10"/>
        <v>0</v>
      </c>
      <c r="F49" s="30">
        <f t="shared" si="10"/>
        <v>0</v>
      </c>
      <c r="G49" s="30">
        <f t="shared" si="10"/>
        <v>2377800</v>
      </c>
      <c r="H49" s="30">
        <f t="shared" si="10"/>
        <v>0</v>
      </c>
      <c r="I49" s="30">
        <f t="shared" si="10"/>
        <v>0</v>
      </c>
    </row>
    <row r="50" spans="1:9" ht="0.75" customHeight="1" hidden="1">
      <c r="A50" s="31"/>
      <c r="B50" s="32" t="s">
        <v>47</v>
      </c>
      <c r="C50" s="33">
        <f>D50+G50</f>
        <v>30686249</v>
      </c>
      <c r="D50" s="33">
        <v>30686249</v>
      </c>
      <c r="E50" s="33">
        <v>0</v>
      </c>
      <c r="F50" s="33">
        <v>0</v>
      </c>
      <c r="G50" s="33">
        <v>0</v>
      </c>
      <c r="H50" s="34">
        <v>0</v>
      </c>
      <c r="I50" s="34">
        <v>0</v>
      </c>
    </row>
    <row r="51" spans="1:9" ht="42.75" customHeight="1">
      <c r="A51" s="31"/>
      <c r="B51" s="32" t="s">
        <v>76</v>
      </c>
      <c r="C51" s="33">
        <f>D51+G51</f>
        <v>2377800</v>
      </c>
      <c r="D51" s="33">
        <v>0</v>
      </c>
      <c r="E51" s="33">
        <v>0</v>
      </c>
      <c r="F51" s="33">
        <v>0</v>
      </c>
      <c r="G51" s="33">
        <v>2377800</v>
      </c>
      <c r="H51" s="33">
        <v>0</v>
      </c>
      <c r="I51" s="33">
        <v>0</v>
      </c>
    </row>
    <row r="52" spans="1:9" ht="10.5" customHeight="1" hidden="1">
      <c r="A52" s="28" t="s">
        <v>48</v>
      </c>
      <c r="B52" s="35" t="s">
        <v>49</v>
      </c>
      <c r="C52" s="30">
        <f aca="true" t="shared" si="11" ref="C52:I52">SUM(C53:C60)</f>
        <v>6735684.51</v>
      </c>
      <c r="D52" s="30">
        <f t="shared" si="11"/>
        <v>619111.96</v>
      </c>
      <c r="E52" s="30">
        <f t="shared" si="11"/>
        <v>38400</v>
      </c>
      <c r="F52" s="30">
        <f t="shared" si="11"/>
        <v>114962.96</v>
      </c>
      <c r="G52" s="30">
        <f t="shared" si="11"/>
        <v>6116572.55</v>
      </c>
      <c r="H52" s="30">
        <f t="shared" si="11"/>
        <v>0</v>
      </c>
      <c r="I52" s="30">
        <f t="shared" si="11"/>
        <v>5203394.77</v>
      </c>
    </row>
    <row r="53" spans="1:9" ht="10.5" customHeight="1" hidden="1">
      <c r="A53" s="31"/>
      <c r="B53" s="32" t="s">
        <v>50</v>
      </c>
      <c r="C53" s="33">
        <f aca="true" t="shared" si="12" ref="C53:C60">D53+G53</f>
        <v>132643</v>
      </c>
      <c r="D53" s="33">
        <v>132643</v>
      </c>
      <c r="E53" s="33">
        <v>0</v>
      </c>
      <c r="F53" s="33">
        <v>0</v>
      </c>
      <c r="G53" s="33">
        <v>0</v>
      </c>
      <c r="H53" s="34">
        <v>0</v>
      </c>
      <c r="I53" s="34">
        <v>0</v>
      </c>
    </row>
    <row r="54" spans="1:9" ht="10.5" customHeight="1" hidden="1">
      <c r="A54" s="31"/>
      <c r="B54" s="32" t="s">
        <v>51</v>
      </c>
      <c r="C54" s="33">
        <f t="shared" si="12"/>
        <v>12000</v>
      </c>
      <c r="D54" s="33">
        <v>12000</v>
      </c>
      <c r="E54" s="33">
        <v>0</v>
      </c>
      <c r="F54" s="33">
        <v>0</v>
      </c>
      <c r="G54" s="33">
        <v>0</v>
      </c>
      <c r="H54" s="34">
        <v>0</v>
      </c>
      <c r="I54" s="34">
        <v>0</v>
      </c>
    </row>
    <row r="55" spans="1:9" ht="10.5" customHeight="1" hidden="1">
      <c r="A55" s="31"/>
      <c r="B55" s="41" t="s">
        <v>19</v>
      </c>
      <c r="C55" s="33">
        <f t="shared" si="12"/>
        <v>165078</v>
      </c>
      <c r="D55" s="33">
        <v>165078</v>
      </c>
      <c r="E55" s="33">
        <v>0</v>
      </c>
      <c r="F55" s="33">
        <v>0</v>
      </c>
      <c r="G55" s="33">
        <v>0</v>
      </c>
      <c r="H55" s="34">
        <v>0</v>
      </c>
      <c r="I55" s="34">
        <v>0</v>
      </c>
    </row>
    <row r="56" spans="1:9" ht="10.5" customHeight="1" hidden="1">
      <c r="A56" s="31"/>
      <c r="B56" s="32" t="s">
        <v>20</v>
      </c>
      <c r="C56" s="33">
        <f t="shared" si="12"/>
        <v>154950</v>
      </c>
      <c r="D56" s="33">
        <v>154950</v>
      </c>
      <c r="E56" s="33">
        <v>0</v>
      </c>
      <c r="F56" s="33">
        <v>0</v>
      </c>
      <c r="G56" s="33">
        <v>0</v>
      </c>
      <c r="H56" s="34">
        <v>0</v>
      </c>
      <c r="I56" s="34">
        <v>0</v>
      </c>
    </row>
    <row r="57" spans="1:9" ht="10.5" customHeight="1" hidden="1">
      <c r="A57" s="31"/>
      <c r="B57" s="32" t="s">
        <v>32</v>
      </c>
      <c r="C57" s="33">
        <f t="shared" si="12"/>
        <v>1078</v>
      </c>
      <c r="D57" s="33">
        <v>1078</v>
      </c>
      <c r="E57" s="33">
        <v>0</v>
      </c>
      <c r="F57" s="33">
        <v>0</v>
      </c>
      <c r="G57" s="33">
        <v>0</v>
      </c>
      <c r="H57" s="34">
        <v>0</v>
      </c>
      <c r="I57" s="34">
        <v>0</v>
      </c>
    </row>
    <row r="58" spans="1:9" ht="10.5" customHeight="1" hidden="1">
      <c r="A58" s="31"/>
      <c r="B58" s="47" t="s">
        <v>52</v>
      </c>
      <c r="C58" s="33">
        <f t="shared" si="12"/>
        <v>114962.96</v>
      </c>
      <c r="D58" s="33">
        <v>114962.96</v>
      </c>
      <c r="E58" s="33">
        <v>0</v>
      </c>
      <c r="F58" s="33">
        <v>114962.96</v>
      </c>
      <c r="G58" s="33">
        <v>0</v>
      </c>
      <c r="H58" s="34">
        <v>0</v>
      </c>
      <c r="I58" s="34">
        <v>0</v>
      </c>
    </row>
    <row r="59" spans="1:9" ht="10.5" customHeight="1" hidden="1">
      <c r="A59" s="31"/>
      <c r="B59" s="47" t="s">
        <v>53</v>
      </c>
      <c r="C59" s="33">
        <f t="shared" si="12"/>
        <v>38400</v>
      </c>
      <c r="D59" s="33">
        <v>38400</v>
      </c>
      <c r="E59" s="33">
        <v>38400</v>
      </c>
      <c r="F59" s="33">
        <v>0</v>
      </c>
      <c r="G59" s="33">
        <v>0</v>
      </c>
      <c r="H59" s="33">
        <v>0</v>
      </c>
      <c r="I59" s="33">
        <v>0</v>
      </c>
    </row>
    <row r="60" spans="1:9" ht="10.5" customHeight="1" hidden="1">
      <c r="A60" s="31"/>
      <c r="B60" s="32" t="s">
        <v>21</v>
      </c>
      <c r="C60" s="33">
        <f t="shared" si="12"/>
        <v>6116572.55</v>
      </c>
      <c r="D60" s="33">
        <v>0</v>
      </c>
      <c r="E60" s="33">
        <v>0</v>
      </c>
      <c r="F60" s="33">
        <v>0</v>
      </c>
      <c r="G60" s="33">
        <v>6116572.55</v>
      </c>
      <c r="H60" s="33">
        <v>0</v>
      </c>
      <c r="I60" s="33">
        <v>5203394.77</v>
      </c>
    </row>
    <row r="61" spans="1:9" ht="10.5" customHeight="1" hidden="1">
      <c r="A61" s="28" t="s">
        <v>54</v>
      </c>
      <c r="B61" s="29" t="s">
        <v>55</v>
      </c>
      <c r="C61" s="30">
        <f>SUM(C62:C63)</f>
        <v>3092600</v>
      </c>
      <c r="D61" s="30">
        <f aca="true" t="shared" si="13" ref="D61:I61">SUM(D62:D63)</f>
        <v>2752600</v>
      </c>
      <c r="E61" s="30">
        <f t="shared" si="13"/>
        <v>2752600</v>
      </c>
      <c r="F61" s="30">
        <f t="shared" si="13"/>
        <v>0</v>
      </c>
      <c r="G61" s="30">
        <f t="shared" si="13"/>
        <v>340000</v>
      </c>
      <c r="H61" s="30">
        <f t="shared" si="13"/>
        <v>340000</v>
      </c>
      <c r="I61" s="30">
        <f t="shared" si="13"/>
        <v>0</v>
      </c>
    </row>
    <row r="62" spans="1:9" ht="10.5" customHeight="1" hidden="1">
      <c r="A62" s="31"/>
      <c r="B62" s="32" t="s">
        <v>13</v>
      </c>
      <c r="C62" s="33">
        <f>D62+G62</f>
        <v>2752600</v>
      </c>
      <c r="D62" s="33">
        <v>2752600</v>
      </c>
      <c r="E62" s="33">
        <v>2752600</v>
      </c>
      <c r="F62" s="33">
        <v>0</v>
      </c>
      <c r="G62" s="33">
        <v>0</v>
      </c>
      <c r="H62" s="34">
        <v>0</v>
      </c>
      <c r="I62" s="34">
        <v>0</v>
      </c>
    </row>
    <row r="63" spans="1:9" ht="10.5" customHeight="1" hidden="1">
      <c r="A63" s="31"/>
      <c r="B63" s="32" t="s">
        <v>22</v>
      </c>
      <c r="C63" s="33">
        <f>D63+G63</f>
        <v>340000</v>
      </c>
      <c r="D63" s="33">
        <v>0</v>
      </c>
      <c r="E63" s="33">
        <v>0</v>
      </c>
      <c r="F63" s="33">
        <v>0</v>
      </c>
      <c r="G63" s="33">
        <v>340000</v>
      </c>
      <c r="H63" s="33">
        <v>340000</v>
      </c>
      <c r="I63" s="33">
        <v>0</v>
      </c>
    </row>
    <row r="64" spans="1:9" ht="10.5" customHeight="1" hidden="1">
      <c r="A64" s="28" t="s">
        <v>56</v>
      </c>
      <c r="B64" s="29" t="s">
        <v>57</v>
      </c>
      <c r="C64" s="30">
        <f aca="true" t="shared" si="14" ref="C64:I64">SUM(C65:C71)</f>
        <v>1714117.25</v>
      </c>
      <c r="D64" s="30">
        <f t="shared" si="14"/>
        <v>1714117.25</v>
      </c>
      <c r="E64" s="30">
        <f t="shared" si="14"/>
        <v>1665217.25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1:9" ht="10.5" customHeight="1" hidden="1">
      <c r="A65" s="48"/>
      <c r="B65" s="32" t="s">
        <v>33</v>
      </c>
      <c r="C65" s="33">
        <f aca="true" t="shared" si="15" ref="C65:C71">D65+G65</f>
        <v>2500</v>
      </c>
      <c r="D65" s="33">
        <v>2500</v>
      </c>
      <c r="E65" s="33">
        <v>0</v>
      </c>
      <c r="F65" s="33">
        <v>0</v>
      </c>
      <c r="G65" s="33">
        <v>0</v>
      </c>
      <c r="H65" s="34">
        <v>0</v>
      </c>
      <c r="I65" s="34">
        <v>0</v>
      </c>
    </row>
    <row r="66" spans="1:9" ht="10.5" customHeight="1" hidden="1">
      <c r="A66" s="48"/>
      <c r="B66" s="32" t="s">
        <v>53</v>
      </c>
      <c r="C66" s="33">
        <f t="shared" si="15"/>
        <v>884611.65</v>
      </c>
      <c r="D66" s="33">
        <v>884611.65</v>
      </c>
      <c r="E66" s="33">
        <v>884611.65</v>
      </c>
      <c r="F66" s="33">
        <v>0</v>
      </c>
      <c r="G66" s="33">
        <v>0</v>
      </c>
      <c r="H66" s="34">
        <v>0</v>
      </c>
      <c r="I66" s="34">
        <v>0</v>
      </c>
    </row>
    <row r="67" spans="1:9" ht="10.5" customHeight="1" hidden="1">
      <c r="A67" s="49"/>
      <c r="B67" s="42" t="s">
        <v>13</v>
      </c>
      <c r="C67" s="34">
        <f t="shared" si="15"/>
        <v>772700</v>
      </c>
      <c r="D67" s="34">
        <v>772700</v>
      </c>
      <c r="E67" s="34">
        <v>772700</v>
      </c>
      <c r="F67" s="34">
        <v>0</v>
      </c>
      <c r="G67" s="34">
        <v>0</v>
      </c>
      <c r="H67" s="34">
        <v>0</v>
      </c>
      <c r="I67" s="34">
        <v>0</v>
      </c>
    </row>
    <row r="68" spans="1:9" ht="10.5" customHeight="1" hidden="1">
      <c r="A68" s="48"/>
      <c r="B68" s="32" t="s">
        <v>50</v>
      </c>
      <c r="C68" s="33">
        <f t="shared" si="15"/>
        <v>3700</v>
      </c>
      <c r="D68" s="33">
        <v>3700</v>
      </c>
      <c r="E68" s="33">
        <v>0</v>
      </c>
      <c r="F68" s="33">
        <v>0</v>
      </c>
      <c r="G68" s="33">
        <v>0</v>
      </c>
      <c r="H68" s="34">
        <v>0</v>
      </c>
      <c r="I68" s="34">
        <v>0</v>
      </c>
    </row>
    <row r="69" spans="1:9" ht="10.5" customHeight="1" hidden="1">
      <c r="A69" s="48"/>
      <c r="B69" s="32" t="s">
        <v>58</v>
      </c>
      <c r="C69" s="33">
        <f t="shared" si="15"/>
        <v>7905.6</v>
      </c>
      <c r="D69" s="33">
        <v>7905.6</v>
      </c>
      <c r="E69" s="33">
        <v>7905.6</v>
      </c>
      <c r="F69" s="33">
        <v>0</v>
      </c>
      <c r="G69" s="33">
        <v>0</v>
      </c>
      <c r="H69" s="34">
        <v>0</v>
      </c>
      <c r="I69" s="34">
        <v>0</v>
      </c>
    </row>
    <row r="70" spans="1:9" ht="10.5" customHeight="1" hidden="1">
      <c r="A70" s="49"/>
      <c r="B70" s="41" t="s">
        <v>19</v>
      </c>
      <c r="C70" s="34">
        <f t="shared" si="15"/>
        <v>42500</v>
      </c>
      <c r="D70" s="34">
        <v>42500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ht="10.5" customHeight="1" hidden="1">
      <c r="A71" s="49"/>
      <c r="B71" s="42" t="s">
        <v>20</v>
      </c>
      <c r="C71" s="34">
        <f t="shared" si="15"/>
        <v>200</v>
      </c>
      <c r="D71" s="34">
        <v>200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</row>
    <row r="72" spans="1:9" ht="10.5" customHeight="1" hidden="1">
      <c r="A72" s="50" t="s">
        <v>59</v>
      </c>
      <c r="B72" s="51" t="s">
        <v>60</v>
      </c>
      <c r="C72" s="52">
        <f>SUM(C73:C76)</f>
        <v>806573.55</v>
      </c>
      <c r="D72" s="52">
        <f aca="true" t="shared" si="16" ref="D72:I72">SUM(D73:D76)</f>
        <v>806573.55</v>
      </c>
      <c r="E72" s="52">
        <f t="shared" si="16"/>
        <v>106781</v>
      </c>
      <c r="F72" s="52">
        <f t="shared" si="16"/>
        <v>113392.55</v>
      </c>
      <c r="G72" s="52">
        <f t="shared" si="16"/>
        <v>0</v>
      </c>
      <c r="H72" s="52">
        <f t="shared" si="16"/>
        <v>0</v>
      </c>
      <c r="I72" s="52">
        <f t="shared" si="16"/>
        <v>0</v>
      </c>
    </row>
    <row r="73" spans="1:9" ht="10.5" customHeight="1" hidden="1">
      <c r="A73" s="53"/>
      <c r="B73" s="32" t="s">
        <v>13</v>
      </c>
      <c r="C73" s="34">
        <f>D73+G73</f>
        <v>86000</v>
      </c>
      <c r="D73" s="34">
        <v>86000</v>
      </c>
      <c r="E73" s="34">
        <v>86000</v>
      </c>
      <c r="F73" s="34">
        <v>0</v>
      </c>
      <c r="G73" s="34">
        <v>0</v>
      </c>
      <c r="H73" s="34">
        <v>0</v>
      </c>
      <c r="I73" s="34">
        <v>0</v>
      </c>
    </row>
    <row r="74" spans="1:9" ht="10.5" customHeight="1" hidden="1">
      <c r="A74" s="49"/>
      <c r="B74" s="47" t="s">
        <v>61</v>
      </c>
      <c r="C74" s="34">
        <f>D74+G74</f>
        <v>20781</v>
      </c>
      <c r="D74" s="34">
        <v>20781</v>
      </c>
      <c r="E74" s="34">
        <v>20781</v>
      </c>
      <c r="F74" s="34">
        <v>0</v>
      </c>
      <c r="G74" s="34">
        <v>0</v>
      </c>
      <c r="H74" s="34">
        <v>0</v>
      </c>
      <c r="I74" s="34">
        <v>0</v>
      </c>
    </row>
    <row r="75" spans="1:9" ht="10.5" customHeight="1" hidden="1">
      <c r="A75" s="49"/>
      <c r="B75" s="47" t="s">
        <v>62</v>
      </c>
      <c r="C75" s="34">
        <f>D75+G75</f>
        <v>586400</v>
      </c>
      <c r="D75" s="34">
        <v>586400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</row>
    <row r="76" spans="1:9" ht="10.5" customHeight="1" hidden="1">
      <c r="A76" s="49"/>
      <c r="B76" s="47" t="s">
        <v>52</v>
      </c>
      <c r="C76" s="34">
        <f>D76+G76</f>
        <v>113392.55</v>
      </c>
      <c r="D76" s="34">
        <v>113392.55</v>
      </c>
      <c r="E76" s="34">
        <v>0</v>
      </c>
      <c r="F76" s="34">
        <v>113392.55</v>
      </c>
      <c r="G76" s="34">
        <v>0</v>
      </c>
      <c r="H76" s="34">
        <v>0</v>
      </c>
      <c r="I76" s="34">
        <v>0</v>
      </c>
    </row>
    <row r="77" spans="1:9" ht="10.5" customHeight="1" hidden="1">
      <c r="A77" s="54" t="s">
        <v>63</v>
      </c>
      <c r="B77" s="55" t="s">
        <v>64</v>
      </c>
      <c r="C77" s="56">
        <f aca="true" t="shared" si="17" ref="C77:I77">SUM(C78:C81)</f>
        <v>263017</v>
      </c>
      <c r="D77" s="56">
        <f t="shared" si="17"/>
        <v>263017</v>
      </c>
      <c r="E77" s="56">
        <f t="shared" si="17"/>
        <v>0</v>
      </c>
      <c r="F77" s="56">
        <f t="shared" si="17"/>
        <v>0</v>
      </c>
      <c r="G77" s="56">
        <f t="shared" si="17"/>
        <v>0</v>
      </c>
      <c r="H77" s="56">
        <f t="shared" si="17"/>
        <v>0</v>
      </c>
      <c r="I77" s="56">
        <f t="shared" si="17"/>
        <v>0</v>
      </c>
    </row>
    <row r="78" spans="1:9" ht="10.5" customHeight="1" hidden="1">
      <c r="A78" s="49"/>
      <c r="B78" s="47" t="s">
        <v>51</v>
      </c>
      <c r="C78" s="34">
        <f>D78+G78</f>
        <v>29053</v>
      </c>
      <c r="D78" s="34">
        <v>29053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ht="10.5" customHeight="1" hidden="1">
      <c r="A79" s="49"/>
      <c r="B79" s="57" t="s">
        <v>19</v>
      </c>
      <c r="C79" s="58">
        <f>D79+G79</f>
        <v>53784</v>
      </c>
      <c r="D79" s="58">
        <v>53784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</row>
    <row r="80" spans="1:9" ht="10.5" customHeight="1" hidden="1">
      <c r="A80" s="49"/>
      <c r="B80" s="42" t="s">
        <v>20</v>
      </c>
      <c r="C80" s="34">
        <f>D80+G80</f>
        <v>21480</v>
      </c>
      <c r="D80" s="34">
        <v>21480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</row>
    <row r="81" spans="1:9" ht="10.5" customHeight="1" hidden="1">
      <c r="A81" s="49"/>
      <c r="B81" s="32" t="s">
        <v>50</v>
      </c>
      <c r="C81" s="34">
        <f>D81+G81</f>
        <v>158700</v>
      </c>
      <c r="D81" s="34">
        <v>158700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1:9" ht="12.75" customHeight="1" hidden="1">
      <c r="A82" s="54" t="s">
        <v>65</v>
      </c>
      <c r="B82" s="59" t="s">
        <v>66</v>
      </c>
      <c r="C82" s="56">
        <f aca="true" t="shared" si="18" ref="C82:I82">SUM(C83:C84)</f>
        <v>470444</v>
      </c>
      <c r="D82" s="56">
        <f t="shared" si="18"/>
        <v>470444</v>
      </c>
      <c r="E82" s="56">
        <f t="shared" si="18"/>
        <v>374444</v>
      </c>
      <c r="F82" s="56">
        <f t="shared" si="18"/>
        <v>0</v>
      </c>
      <c r="G82" s="56">
        <f t="shared" si="18"/>
        <v>0</v>
      </c>
      <c r="H82" s="56">
        <f t="shared" si="18"/>
        <v>0</v>
      </c>
      <c r="I82" s="56">
        <f t="shared" si="18"/>
        <v>0</v>
      </c>
    </row>
    <row r="83" spans="1:9" ht="11.25" customHeight="1" hidden="1">
      <c r="A83" s="49"/>
      <c r="B83" s="32" t="s">
        <v>50</v>
      </c>
      <c r="C83" s="34">
        <f>D83+G83</f>
        <v>96000</v>
      </c>
      <c r="D83" s="34">
        <v>96000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</row>
    <row r="84" spans="1:9" ht="15" customHeight="1" hidden="1">
      <c r="A84" s="49"/>
      <c r="B84" s="32" t="s">
        <v>58</v>
      </c>
      <c r="C84" s="34">
        <f>D84+G84</f>
        <v>374444</v>
      </c>
      <c r="D84" s="34">
        <v>374444</v>
      </c>
      <c r="E84" s="34">
        <v>374444</v>
      </c>
      <c r="F84" s="34">
        <v>0</v>
      </c>
      <c r="G84" s="34">
        <v>0</v>
      </c>
      <c r="H84" s="34">
        <v>0</v>
      </c>
      <c r="I84" s="34">
        <v>0</v>
      </c>
    </row>
    <row r="85" spans="1:9" ht="24" customHeight="1">
      <c r="A85" s="28" t="s">
        <v>77</v>
      </c>
      <c r="B85" s="35" t="s">
        <v>78</v>
      </c>
      <c r="C85" s="56">
        <f aca="true" t="shared" si="19" ref="C85:I85">SUM(C86:C89)</f>
        <v>1016800</v>
      </c>
      <c r="D85" s="56">
        <f t="shared" si="19"/>
        <v>1016800</v>
      </c>
      <c r="E85" s="56">
        <f t="shared" si="19"/>
        <v>0</v>
      </c>
      <c r="F85" s="56">
        <f t="shared" si="19"/>
        <v>0</v>
      </c>
      <c r="G85" s="56">
        <f t="shared" si="19"/>
        <v>0</v>
      </c>
      <c r="H85" s="56">
        <f t="shared" si="19"/>
        <v>0</v>
      </c>
      <c r="I85" s="56">
        <f t="shared" si="19"/>
        <v>0</v>
      </c>
    </row>
    <row r="86" spans="1:9" ht="22.5" customHeight="1">
      <c r="A86" s="31"/>
      <c r="B86" s="32" t="s">
        <v>79</v>
      </c>
      <c r="C86" s="33">
        <f>D86+G86</f>
        <v>1000</v>
      </c>
      <c r="D86" s="33">
        <v>1000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</row>
    <row r="87" spans="1:9" ht="30.75" customHeight="1">
      <c r="A87" s="49"/>
      <c r="B87" s="47" t="s">
        <v>80</v>
      </c>
      <c r="C87" s="33">
        <f>D87+G87</f>
        <v>3000</v>
      </c>
      <c r="D87" s="33">
        <v>3000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</row>
    <row r="88" spans="1:9" ht="16.5" customHeight="1">
      <c r="A88" s="49"/>
      <c r="B88" s="47" t="s">
        <v>32</v>
      </c>
      <c r="C88" s="33">
        <f>D88+G88</f>
        <v>152844.16</v>
      </c>
      <c r="D88" s="33">
        <v>152844.16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</row>
    <row r="89" spans="1:9" ht="21" customHeight="1">
      <c r="A89" s="49"/>
      <c r="B89" s="47" t="s">
        <v>20</v>
      </c>
      <c r="C89" s="33">
        <f>D89+G89</f>
        <v>859955.84</v>
      </c>
      <c r="D89" s="33">
        <v>859955.84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</row>
    <row r="90" spans="1:9" ht="18.75" customHeight="1">
      <c r="A90" s="67" t="s">
        <v>67</v>
      </c>
      <c r="B90" s="68"/>
      <c r="C90" s="60">
        <f>C12+C14+C16+C22+C27+C31+C38+C40+C43+C49+C52+C61+C64+C72+C77+C82+C85</f>
        <v>67118574.32999998</v>
      </c>
      <c r="D90" s="60">
        <f aca="true" t="shared" si="20" ref="D90:I90">D12+D14+D16+D22+D27+D31+D38+D40+D43+D49+D52+D61+D64+D72+D77+D82+D85</f>
        <v>51845355.4</v>
      </c>
      <c r="E90" s="60">
        <f t="shared" si="20"/>
        <v>8995398.25</v>
      </c>
      <c r="F90" s="60">
        <f t="shared" si="20"/>
        <v>228355.51</v>
      </c>
      <c r="G90" s="60">
        <f t="shared" si="20"/>
        <v>15273218.93</v>
      </c>
      <c r="H90" s="60">
        <f t="shared" si="20"/>
        <v>2220200</v>
      </c>
      <c r="I90" s="60">
        <f t="shared" si="20"/>
        <v>7493317.149999999</v>
      </c>
    </row>
    <row r="91" spans="1:9" ht="12.75">
      <c r="A91" s="18"/>
      <c r="B91" s="61"/>
      <c r="C91" s="61"/>
      <c r="D91" s="18"/>
      <c r="E91" s="18"/>
      <c r="F91" s="18"/>
      <c r="G91" s="18"/>
      <c r="H91" s="18"/>
      <c r="I91" s="18"/>
    </row>
    <row r="92" spans="2:3" ht="12.75">
      <c r="B92" s="8"/>
      <c r="C92" s="8"/>
    </row>
    <row r="93" spans="5:9" ht="12.75">
      <c r="E93" s="76" t="s">
        <v>81</v>
      </c>
      <c r="F93" s="76"/>
      <c r="G93" s="76"/>
      <c r="H93" s="11"/>
      <c r="I93" s="11"/>
    </row>
    <row r="94" spans="5:9" ht="6.75" customHeight="1">
      <c r="E94" s="64"/>
      <c r="F94" s="65"/>
      <c r="G94" s="66"/>
      <c r="H94" s="11"/>
      <c r="I94" s="11"/>
    </row>
    <row r="95" spans="2:9" ht="15">
      <c r="B95" s="13"/>
      <c r="C95" s="14"/>
      <c r="E95" s="64"/>
      <c r="F95" s="77" t="s">
        <v>82</v>
      </c>
      <c r="G95" s="77"/>
      <c r="H95" s="11"/>
      <c r="I95" s="11"/>
    </row>
    <row r="96" spans="2:9" ht="15.75">
      <c r="B96" s="14"/>
      <c r="C96" s="14"/>
      <c r="E96" s="15"/>
      <c r="F96" s="15"/>
      <c r="G96" s="15"/>
      <c r="H96" s="11"/>
      <c r="I96" s="11"/>
    </row>
    <row r="97" spans="2:9" ht="15.75">
      <c r="B97" s="16"/>
      <c r="C97" s="16"/>
      <c r="E97" s="15"/>
      <c r="F97" s="15"/>
      <c r="G97" s="15"/>
      <c r="H97" s="11"/>
      <c r="I97" s="11"/>
    </row>
    <row r="98" spans="2:9" ht="15.75">
      <c r="B98" s="16"/>
      <c r="C98" s="16"/>
      <c r="E98" s="15"/>
      <c r="F98" s="15"/>
      <c r="G98" s="15"/>
      <c r="H98" s="11"/>
      <c r="I98" s="11"/>
    </row>
    <row r="99" spans="2:3" ht="15">
      <c r="B99" s="69"/>
      <c r="C99" s="69"/>
    </row>
    <row r="100" spans="2:3" ht="15" customHeight="1">
      <c r="B100" s="69"/>
      <c r="C100" s="69"/>
    </row>
    <row r="101" spans="2:3" ht="17.25" customHeight="1">
      <c r="B101" s="17"/>
      <c r="C101" s="14"/>
    </row>
    <row r="102" ht="15" customHeight="1"/>
    <row r="103" ht="0.75" customHeight="1"/>
    <row r="104" ht="13.5" customHeight="1"/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</sheetData>
  <mergeCells count="12">
    <mergeCell ref="A90:B90"/>
    <mergeCell ref="B99:C99"/>
    <mergeCell ref="B100:C100"/>
    <mergeCell ref="F2:H3"/>
    <mergeCell ref="C8:I8"/>
    <mergeCell ref="C9:C10"/>
    <mergeCell ref="D9:D10"/>
    <mergeCell ref="E9:F9"/>
    <mergeCell ref="G9:G10"/>
    <mergeCell ref="H9:I9"/>
    <mergeCell ref="E93:G93"/>
    <mergeCell ref="F95:G95"/>
  </mergeCells>
  <printOptions/>
  <pageMargins left="0.1968503937007874" right="0" top="0.3937007874015748" bottom="0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2010-03-01T12:23:25Z</cp:lastPrinted>
  <dcterms:created xsi:type="dcterms:W3CDTF">1997-02-26T13:46:56Z</dcterms:created>
  <dcterms:modified xsi:type="dcterms:W3CDTF">2010-03-02T13:42:47Z</dcterms:modified>
  <cp:category/>
  <cp:version/>
  <cp:contentType/>
  <cp:contentStatus/>
</cp:coreProperties>
</file>