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'doc1'!$B$1:$M$34</definedName>
  </definedNames>
  <calcPr fullCalcOnLoad="1"/>
</workbook>
</file>

<file path=xl/sharedStrings.xml><?xml version="1.0" encoding="utf-8"?>
<sst xmlns="http://schemas.openxmlformats.org/spreadsheetml/2006/main" count="193" uniqueCount="139">
  <si>
    <t>Dział</t>
  </si>
  <si>
    <t>Rozdział</t>
  </si>
  <si>
    <t>Paragraf</t>
  </si>
  <si>
    <t>600</t>
  </si>
  <si>
    <t>Transport i łączność</t>
  </si>
  <si>
    <t>60014</t>
  </si>
  <si>
    <t>Drogi publiczne powiatowe</t>
  </si>
  <si>
    <t>6050</t>
  </si>
  <si>
    <t>Wydatki inwestycyjne jednostek budżetowych</t>
  </si>
  <si>
    <t>Przebudowa drogi Nr P 2335W Szreńsk - Miłotki -Olszewko</t>
  </si>
  <si>
    <t>Przebudowa ul. Napoleońskiej</t>
  </si>
  <si>
    <t>2 294 898,00</t>
  </si>
  <si>
    <t>Przebudowa ul. Napoleońskiej w Mławie</t>
  </si>
  <si>
    <t>710</t>
  </si>
  <si>
    <t>Działalność usługowa</t>
  </si>
  <si>
    <t>17 000,00</t>
  </si>
  <si>
    <t>71015</t>
  </si>
  <si>
    <t>Nadzór budowlany</t>
  </si>
  <si>
    <t>6060</t>
  </si>
  <si>
    <t>Wydatki na zakupy inwestycyjne jednostek budżetowych</t>
  </si>
  <si>
    <t>5 000,00</t>
  </si>
  <si>
    <t>750</t>
  </si>
  <si>
    <t>Administracja publiczna</t>
  </si>
  <si>
    <t>75019</t>
  </si>
  <si>
    <t>Rady powiatów</t>
  </si>
  <si>
    <t>Zakup  laptopa</t>
  </si>
  <si>
    <t>75020</t>
  </si>
  <si>
    <t>Starostwa powiatowe</t>
  </si>
  <si>
    <t>Zakup kopiarki z modułem dupleksu</t>
  </si>
  <si>
    <t>801</t>
  </si>
  <si>
    <t>Oświata i wychowanie</t>
  </si>
  <si>
    <t>80130</t>
  </si>
  <si>
    <t>Szkoły zawodowe</t>
  </si>
  <si>
    <t>Zakup zestawu komputerowego</t>
  </si>
  <si>
    <t>853</t>
  </si>
  <si>
    <t>Pozostałe zadania w zakresie polityki społecznej</t>
  </si>
  <si>
    <t>85333</t>
  </si>
  <si>
    <t>Powiatowe urzędy pracy</t>
  </si>
  <si>
    <t>25 000,00</t>
  </si>
  <si>
    <t>Dokumentacja na rozbudowę budynku PUP</t>
  </si>
  <si>
    <t>Zakup centralki telefonicznej w PUP</t>
  </si>
  <si>
    <t>854</t>
  </si>
  <si>
    <t>Edukacyjna opieka wychowawcza</t>
  </si>
  <si>
    <t>85410</t>
  </si>
  <si>
    <t>Internaty i bursy szkolne</t>
  </si>
  <si>
    <t xml:space="preserve">Termomodrnizacja budynku Bursy Szkolnej </t>
  </si>
  <si>
    <t>Wyszczególnienie</t>
  </si>
  <si>
    <t>Dochody własne</t>
  </si>
  <si>
    <t>Kredyty i pożyczki</t>
  </si>
  <si>
    <t>Dotacje i środki z budżetu państwa</t>
  </si>
  <si>
    <t xml:space="preserve">Środki i dotacje otrzymane od innych jst oraz innych jednostek zaliczanych do sektora finansów publicznych </t>
  </si>
  <si>
    <t xml:space="preserve">Łączne nakłady finansowe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</si>
  <si>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</si>
  <si>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</si>
  <si>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</si>
  <si>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</si>
  <si>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</si>
  <si>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</si>
  <si>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</si>
  <si>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</si>
  <si>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</si>
  <si>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</si>
  <si>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Środki wymienione w art.. 5 ust. 1 pkt 2 i 3 u.f.p.</t>
  </si>
  <si>
    <t xml:space="preserve">Jednostka organizacyjna realizujaca pogram lub koordynująca wykonanie programu </t>
  </si>
  <si>
    <t>z tego źródła finansowania</t>
  </si>
  <si>
    <t xml:space="preserve">Planowane wydatki </t>
  </si>
  <si>
    <t>11</t>
  </si>
  <si>
    <t>12</t>
  </si>
  <si>
    <t>Rok budżetowy 2008 (7+8+9+10+11)</t>
  </si>
  <si>
    <t>Powiatowy Urząd Pracy w Mławie</t>
  </si>
  <si>
    <t>Zespół Szkół nr 1 w Mławie</t>
  </si>
  <si>
    <t>Starostwo Powiatowe w Mławie</t>
  </si>
  <si>
    <t>Powiatowy Inspektorat Nadzoru Budowlanego w Mławie</t>
  </si>
  <si>
    <t>Powiatowy Zarząd Dróg w Mławie</t>
  </si>
  <si>
    <t xml:space="preserve">Ogółem </t>
  </si>
  <si>
    <t>Zadania inwestycyjne w 2008 r.</t>
  </si>
  <si>
    <t>Przebudowa drogi Nr P 2356W Staroguby - Strzegowo</t>
  </si>
  <si>
    <t>Przebudowa drogi Nr P 2375W ul. Nowa w Mławie</t>
  </si>
  <si>
    <t>110 000,00</t>
  </si>
  <si>
    <t>754</t>
  </si>
  <si>
    <t>75411</t>
  </si>
  <si>
    <t>Zakup samochodu komunikacyjno-operacyjnego dla KP PSP w Mławie</t>
  </si>
  <si>
    <t>Komenda Powiatowa Państwowej Straży Pożarnej w Mławie</t>
  </si>
  <si>
    <t>Komendy powiatowe Państwowej Straży Pożarnej</t>
  </si>
  <si>
    <t>Bezpieczeństwo publiczne i ochrona przeciwpożarowa</t>
  </si>
  <si>
    <t>852</t>
  </si>
  <si>
    <t>85201</t>
  </si>
  <si>
    <t>Placówki opiekuńczo-wychowawcze</t>
  </si>
  <si>
    <t>Pomoc społeczna</t>
  </si>
  <si>
    <t>3 600,00</t>
  </si>
  <si>
    <t>Zakup komputera</t>
  </si>
  <si>
    <t>Dom Dziecka w Kowalewie</t>
  </si>
  <si>
    <t>69 000,00</t>
  </si>
  <si>
    <t>Przebudowa drogi Nr P 2313W ul. Narutowicza w Mławie - drogowego obiektu mostowego na rzece Seracz w km 0+284</t>
  </si>
  <si>
    <t>Starostwo  Powiatowe w Mławie</t>
  </si>
  <si>
    <t>Przewodniczący Rady Powiatu Mławskiego</t>
  </si>
  <si>
    <t>Witold Okumski</t>
  </si>
  <si>
    <t>Zakup 2 sztuk zestawów komputerowych, notebooka ASUS i kserokopiarki A3</t>
  </si>
  <si>
    <t>13 585,92</t>
  </si>
  <si>
    <t>38 585,92</t>
  </si>
  <si>
    <t>Zakup skokochronu dla KP PSP w Mławie</t>
  </si>
  <si>
    <t>313 440,00</t>
  </si>
  <si>
    <t>81,75</t>
  </si>
  <si>
    <t>1 004 150,00</t>
  </si>
  <si>
    <t>Zakup namiotu ewakuacyjnego dla KP PSP w Mławie</t>
  </si>
  <si>
    <t>Zakup generatora piany lekkiej dla KP PSP w Mławie</t>
  </si>
  <si>
    <t>Zakup narzędzi ratowniczych dla KP PSP w Mławie</t>
  </si>
  <si>
    <t>51 990,00</t>
  </si>
  <si>
    <t>37 567,70</t>
  </si>
  <si>
    <t>15 000,00</t>
  </si>
  <si>
    <t>26 597,57</t>
  </si>
  <si>
    <t>26 814,20</t>
  </si>
  <si>
    <t>85218</t>
  </si>
  <si>
    <t>Powiatowe centra pomocy rodzinie</t>
  </si>
  <si>
    <t>6068</t>
  </si>
  <si>
    <t>6069</t>
  </si>
  <si>
    <t>Projekt 7.1.2. "Aktywna integracja społeczna i zawodowa w powiecie mławskim" - cross-finansing - udział własny</t>
  </si>
  <si>
    <t>Projekt 7.1.2. "Aktywna integracja społeczna i zawodowa w powiecie mławskim" - cross-finansing - środki unijne</t>
  </si>
  <si>
    <t>Projekt 7.1.2. "Aktywna integracja społeczna i zawodowa w powiecie młwaskim" - cross-finansing - budżet państwa</t>
  </si>
  <si>
    <t>Powiatowe Centrum Pomocy Rodzinie w Mławie</t>
  </si>
  <si>
    <t>594,01</t>
  </si>
  <si>
    <t>1 385,99</t>
  </si>
  <si>
    <t>1 980,00</t>
  </si>
  <si>
    <t>11 220,00</t>
  </si>
  <si>
    <t>13 200,00</t>
  </si>
  <si>
    <t>3 546,54</t>
  </si>
  <si>
    <t>Zakup kserokopiarki</t>
  </si>
  <si>
    <t>5 500,00</t>
  </si>
  <si>
    <t>10 500,00</t>
  </si>
  <si>
    <t>Modernizacja wewnętrznych dróg dojazdowych</t>
  </si>
  <si>
    <t>Wykonanie ogrodzenia posesji</t>
  </si>
  <si>
    <t>63 876,00</t>
  </si>
  <si>
    <t>66 124,00</t>
  </si>
  <si>
    <t>130 000,00</t>
  </si>
  <si>
    <t xml:space="preserve">Zakup samochodu </t>
  </si>
  <si>
    <t>32 528,00</t>
  </si>
  <si>
    <t>Przebudowa mostu w Szreńsku wraz z dojazdami-dokumentacja</t>
  </si>
  <si>
    <t>40 000,00</t>
  </si>
  <si>
    <t>Załącznik nr 3 do uchwały Rady Powiatu Mławskiego Nr XXIV/173/2008 z dnia 29.12.2008r.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</si>
</sst>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.5"/>
      <color indexed="8"/>
      <name val="Arial"/>
      <family val="2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8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1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8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49" fontId="4" fillId="2" borderId="1" xfId="0" applyAlignment="1">
      <alignment horizontal="right" vertical="center" wrapText="1"/>
    </xf>
    <xf numFmtId="49" fontId="2" fillId="3" borderId="2" xfId="0" applyAlignment="1">
      <alignment horizontal="center" vertical="center" wrapText="1"/>
    </xf>
    <xf numFmtId="49" fontId="5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5" fillId="4" borderId="1" xfId="0" applyAlignment="1">
      <alignment horizontal="left" vertical="center" wrapText="1"/>
    </xf>
    <xf numFmtId="49" fontId="5" fillId="4" borderId="1" xfId="0" applyAlignment="1">
      <alignment horizontal="right" vertical="center" wrapText="1"/>
    </xf>
    <xf numFmtId="49" fontId="5" fillId="3" borderId="2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8" fillId="3" borderId="1" xfId="0" applyFont="1" applyAlignment="1">
      <alignment horizontal="center" vertical="center" wrapText="1"/>
    </xf>
    <xf numFmtId="4" fontId="4" fillId="2" borderId="1" xfId="0" applyNumberFormat="1" applyFont="1" applyAlignment="1">
      <alignment vertical="center" wrapText="1"/>
    </xf>
    <xf numFmtId="4" fontId="4" fillId="2" borderId="1" xfId="0" applyNumberFormat="1" applyAlignment="1">
      <alignment vertical="center" wrapText="1"/>
    </xf>
    <xf numFmtId="4" fontId="5" fillId="4" borderId="1" xfId="0" applyNumberFormat="1" applyAlignment="1">
      <alignment vertical="center" wrapText="1"/>
    </xf>
    <xf numFmtId="4" fontId="5" fillId="3" borderId="1" xfId="0" applyNumberFormat="1" applyFont="1" applyAlignment="1">
      <alignment vertical="center" wrapText="1"/>
    </xf>
    <xf numFmtId="4" fontId="5" fillId="3" borderId="1" xfId="0" applyNumberFormat="1" applyAlignment="1">
      <alignment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" fontId="5" fillId="3" borderId="1" xfId="0" applyNumberFormat="1" applyFont="1" applyAlignment="1">
      <alignment horizontal="right" vertical="center" wrapText="1"/>
    </xf>
    <xf numFmtId="49" fontId="7" fillId="3" borderId="3" xfId="0" applyFont="1" applyBorder="1" applyAlignment="1">
      <alignment horizontal="center" vertical="center" wrapText="1"/>
    </xf>
    <xf numFmtId="49" fontId="6" fillId="3" borderId="3" xfId="0" applyFont="1" applyBorder="1" applyAlignment="1">
      <alignment horizontal="center" vertical="center" wrapText="1"/>
    </xf>
    <xf numFmtId="49" fontId="6" fillId="3" borderId="4" xfId="0" applyFont="1" applyBorder="1" applyAlignment="1">
      <alignment horizontal="center" vertical="center" wrapText="1"/>
    </xf>
    <xf numFmtId="49" fontId="8" fillId="3" borderId="3" xfId="0" applyFont="1" applyBorder="1" applyAlignment="1">
      <alignment horizontal="center" vertical="center" wrapText="1"/>
    </xf>
    <xf numFmtId="49" fontId="7" fillId="3" borderId="5" xfId="0" applyFont="1" applyBorder="1" applyAlignment="1">
      <alignment horizontal="center" vertical="center" wrapText="1"/>
    </xf>
    <xf numFmtId="4" fontId="9" fillId="3" borderId="6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Alignment="1">
      <alignment/>
    </xf>
    <xf numFmtId="0" fontId="13" fillId="0" borderId="0" xfId="0" applyFont="1" applyAlignment="1">
      <alignment/>
    </xf>
    <xf numFmtId="0" fontId="12" fillId="0" borderId="0" xfId="0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5" fillId="3" borderId="1" xfId="0" applyFont="1" applyAlignment="1">
      <alignment horizontal="left" vertical="center" wrapText="1"/>
    </xf>
    <xf numFmtId="49" fontId="5" fillId="3" borderId="1" xfId="0" applyFont="1" applyAlignment="1">
      <alignment horizontal="right" vertical="center" wrapText="1"/>
    </xf>
    <xf numFmtId="49" fontId="5" fillId="4" borderId="1" xfId="0" applyFont="1" applyAlignment="1">
      <alignment horizontal="right" vertical="center" wrapText="1"/>
    </xf>
    <xf numFmtId="49" fontId="4" fillId="2" borderId="1" xfId="0" applyFont="1" applyAlignment="1">
      <alignment horizontal="right" vertical="center" wrapText="1"/>
    </xf>
    <xf numFmtId="49" fontId="4" fillId="2" borderId="1" xfId="0" applyFont="1" applyAlignment="1">
      <alignment horizontal="center" vertical="center" wrapText="1"/>
    </xf>
    <xf numFmtId="49" fontId="5" fillId="4" borderId="1" xfId="0" applyFont="1" applyAlignment="1">
      <alignment horizontal="center" vertical="center" wrapText="1"/>
    </xf>
    <xf numFmtId="49" fontId="5" fillId="3" borderId="1" xfId="0" applyFont="1" applyAlignment="1">
      <alignment horizontal="center" vertical="center" wrapText="1"/>
    </xf>
    <xf numFmtId="49" fontId="5" fillId="4" borderId="1" xfId="0" applyFont="1" applyAlignment="1">
      <alignment horizontal="left" vertical="center" wrapText="1"/>
    </xf>
    <xf numFmtId="49" fontId="4" fillId="2" borderId="1" xfId="0" applyFont="1" applyAlignment="1">
      <alignment horizontal="left" vertical="center" wrapText="1"/>
    </xf>
    <xf numFmtId="4" fontId="5" fillId="3" borderId="1" xfId="0" applyNumberFormat="1" applyFont="1" applyFill="1" applyAlignment="1">
      <alignment vertical="center" wrapText="1"/>
    </xf>
    <xf numFmtId="49" fontId="17" fillId="3" borderId="1" xfId="0" applyFont="1" applyFill="1" applyAlignment="1">
      <alignment horizontal="right" vertical="center" wrapText="1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" borderId="7" xfId="0" applyBorder="1" applyAlignment="1">
      <alignment horizontal="center" vertical="center" wrapText="1"/>
    </xf>
    <xf numFmtId="49" fontId="5" fillId="3" borderId="8" xfId="0" applyFont="1" applyBorder="1" applyAlignment="1">
      <alignment horizontal="center" vertical="center" wrapText="1"/>
    </xf>
    <xf numFmtId="49" fontId="5" fillId="3" borderId="9" xfId="0" applyBorder="1" applyAlignment="1">
      <alignment horizontal="center" vertical="center" wrapText="1"/>
    </xf>
    <xf numFmtId="49" fontId="4" fillId="2" borderId="3" xfId="0" applyBorder="1" applyAlignment="1">
      <alignment horizontal="center" vertical="center" wrapText="1"/>
    </xf>
    <xf numFmtId="49" fontId="5" fillId="3" borderId="10" xfId="0" applyBorder="1" applyAlignment="1">
      <alignment horizontal="center" vertical="center" wrapText="1"/>
    </xf>
    <xf numFmtId="49" fontId="5" fillId="3" borderId="11" xfId="0" applyBorder="1" applyAlignment="1">
      <alignment horizontal="center" vertical="center" wrapText="1"/>
    </xf>
    <xf numFmtId="4" fontId="17" fillId="3" borderId="1" xfId="0" applyNumberFormat="1" applyFont="1" applyFill="1" applyAlignment="1">
      <alignment vertical="center" wrapText="1"/>
    </xf>
    <xf numFmtId="49" fontId="5" fillId="3" borderId="12" xfId="0" applyBorder="1" applyAlignment="1">
      <alignment horizontal="center" vertical="center" wrapText="1"/>
    </xf>
    <xf numFmtId="49" fontId="5" fillId="4" borderId="6" xfId="0" applyFont="1" applyBorder="1" applyAlignment="1">
      <alignment horizontal="center" vertical="center" wrapText="1"/>
    </xf>
    <xf numFmtId="49" fontId="5" fillId="3" borderId="8" xfId="0" applyFont="1" applyBorder="1" applyAlignment="1">
      <alignment horizontal="left" vertical="center" wrapText="1"/>
    </xf>
    <xf numFmtId="49" fontId="2" fillId="4" borderId="13" xfId="0" applyBorder="1" applyAlignment="1">
      <alignment horizontal="center" vertical="center" wrapText="1"/>
    </xf>
    <xf numFmtId="49" fontId="5" fillId="3" borderId="14" xfId="0" applyFont="1" applyBorder="1" applyAlignment="1">
      <alignment horizontal="center" vertical="center" wrapText="1"/>
    </xf>
    <xf numFmtId="49" fontId="5" fillId="3" borderId="15" xfId="0" applyBorder="1" applyAlignment="1">
      <alignment horizontal="center" vertical="center" wrapText="1"/>
    </xf>
    <xf numFmtId="4" fontId="5" fillId="3" borderId="1" xfId="0" applyNumberFormat="1" applyFill="1" applyAlignment="1">
      <alignment vertical="center" wrapText="1"/>
    </xf>
    <xf numFmtId="4" fontId="17" fillId="3" borderId="1" xfId="0" applyNumberFormat="1" applyFont="1" applyAlignment="1">
      <alignment vertical="center" wrapText="1"/>
    </xf>
    <xf numFmtId="4" fontId="5" fillId="4" borderId="1" xfId="0" applyNumberFormat="1" applyAlignment="1">
      <alignment horizontal="right" vertical="center" wrapText="1"/>
    </xf>
    <xf numFmtId="4" fontId="4" fillId="2" borderId="1" xfId="0" applyNumberFormat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4" borderId="16" xfId="0" applyFont="1" applyBorder="1" applyAlignment="1">
      <alignment horizontal="center" vertical="center" wrapText="1"/>
    </xf>
    <xf numFmtId="49" fontId="6" fillId="3" borderId="6" xfId="0" applyFont="1" applyBorder="1" applyAlignment="1">
      <alignment horizontal="center" vertical="center" wrapText="1"/>
    </xf>
    <xf numFmtId="49" fontId="2" fillId="3" borderId="17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5" fillId="3" borderId="18" xfId="0" applyBorder="1" applyAlignment="1">
      <alignment horizontal="center" vertical="center" wrapText="1"/>
    </xf>
    <xf numFmtId="49" fontId="5" fillId="3" borderId="10" xfId="0" applyBorder="1" applyAlignment="1">
      <alignment horizontal="center" vertical="center" wrapText="1"/>
    </xf>
    <xf numFmtId="49" fontId="5" fillId="3" borderId="11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NumberFormat="1" applyFont="1" applyFill="1" applyBorder="1" applyAlignment="1" applyProtection="1">
      <alignment horizontal="center"/>
      <protection locked="0"/>
    </xf>
    <xf numFmtId="49" fontId="6" fillId="3" borderId="20" xfId="0" applyFont="1" applyBorder="1" applyAlignment="1">
      <alignment horizontal="center" vertical="top" wrapText="1"/>
    </xf>
    <xf numFmtId="49" fontId="10" fillId="3" borderId="18" xfId="0" applyFont="1" applyBorder="1" applyAlignment="1">
      <alignment horizontal="center" vertical="center" wrapText="1"/>
    </xf>
    <xf numFmtId="49" fontId="10" fillId="3" borderId="11" xfId="0" applyFont="1" applyBorder="1" applyAlignment="1">
      <alignment horizontal="center" vertical="center" wrapText="1"/>
    </xf>
    <xf numFmtId="49" fontId="5" fillId="3" borderId="21" xfId="0" applyBorder="1" applyAlignment="1">
      <alignment horizontal="center" vertical="center" wrapText="1"/>
    </xf>
    <xf numFmtId="49" fontId="5" fillId="3" borderId="3" xfId="0" applyBorder="1" applyAlignment="1">
      <alignment horizontal="center" vertical="center" wrapText="1"/>
    </xf>
    <xf numFmtId="49" fontId="5" fillId="3" borderId="22" xfId="0" applyBorder="1" applyAlignment="1">
      <alignment horizontal="center" vertical="center" wrapText="1"/>
    </xf>
    <xf numFmtId="49" fontId="5" fillId="3" borderId="23" xfId="0" applyBorder="1" applyAlignment="1">
      <alignment horizontal="center" vertical="center" wrapText="1"/>
    </xf>
    <xf numFmtId="49" fontId="7" fillId="3" borderId="6" xfId="0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showGridLines="0" tabSelected="1" workbookViewId="0" topLeftCell="F56">
      <selection activeCell="B1" sqref="B1:M72"/>
    </sheetView>
  </sheetViews>
  <sheetFormatPr defaultColWidth="9.33203125" defaultRowHeight="12.75"/>
  <cols>
    <col min="1" max="1" width="2.5" style="0" customWidth="1"/>
    <col min="2" max="2" width="7.83203125" style="0" customWidth="1"/>
    <col min="3" max="3" width="9.16015625" style="0" customWidth="1"/>
    <col min="4" max="4" width="10.16015625" style="0" customWidth="1"/>
    <col min="5" max="5" width="52.83203125" style="0" customWidth="1"/>
    <col min="6" max="6" width="16.83203125" style="0" customWidth="1"/>
    <col min="7" max="7" width="13.16015625" style="0" customWidth="1"/>
    <col min="8" max="8" width="12.33203125" style="0" customWidth="1"/>
    <col min="9" max="9" width="10.5" style="0" customWidth="1"/>
    <col min="10" max="10" width="10.83203125" style="0" customWidth="1"/>
    <col min="11" max="11" width="15.5" style="0" customWidth="1"/>
    <col min="12" max="12" width="13" style="0" customWidth="1"/>
    <col min="13" max="13" width="24.83203125" style="0" customWidth="1"/>
  </cols>
  <sheetData>
    <row r="1" spans="10:13" ht="44.25" customHeight="1">
      <c r="J1" s="48"/>
      <c r="L1" s="87" t="s">
        <v>138</v>
      </c>
      <c r="M1" s="87"/>
    </row>
    <row r="2" spans="6:13" ht="12.75">
      <c r="F2" s="36" t="s">
        <v>75</v>
      </c>
      <c r="G2" s="36"/>
      <c r="H2" s="36"/>
      <c r="L2" s="87"/>
      <c r="M2" s="87"/>
    </row>
    <row r="3" ht="6" customHeight="1"/>
    <row r="4" spans="1:13" ht="10.5" customHeight="1">
      <c r="A4" s="19"/>
      <c r="B4" s="68" t="s">
        <v>0</v>
      </c>
      <c r="C4" s="68" t="s">
        <v>1</v>
      </c>
      <c r="D4" s="68" t="s">
        <v>2</v>
      </c>
      <c r="E4" s="68" t="s">
        <v>46</v>
      </c>
      <c r="F4" s="68" t="s">
        <v>51</v>
      </c>
      <c r="G4" s="77" t="s">
        <v>65</v>
      </c>
      <c r="H4" s="78"/>
      <c r="I4" s="78"/>
      <c r="J4" s="78"/>
      <c r="K4" s="78"/>
      <c r="L4" s="78"/>
      <c r="M4" s="86" t="s">
        <v>63</v>
      </c>
    </row>
    <row r="5" spans="2:13" ht="13.5" customHeight="1">
      <c r="B5" s="68"/>
      <c r="C5" s="68"/>
      <c r="D5" s="68"/>
      <c r="E5" s="68"/>
      <c r="F5" s="68"/>
      <c r="G5" s="80" t="s">
        <v>68</v>
      </c>
      <c r="H5" s="79" t="s">
        <v>64</v>
      </c>
      <c r="I5" s="79"/>
      <c r="J5" s="79"/>
      <c r="K5" s="79"/>
      <c r="L5" s="79"/>
      <c r="M5" s="86"/>
    </row>
    <row r="6" spans="2:13" ht="112.5" customHeight="1">
      <c r="B6" s="68"/>
      <c r="C6" s="68"/>
      <c r="D6" s="68"/>
      <c r="E6" s="68"/>
      <c r="F6" s="68"/>
      <c r="G6" s="81"/>
      <c r="H6" s="23" t="s">
        <v>47</v>
      </c>
      <c r="I6" s="22" t="s">
        <v>48</v>
      </c>
      <c r="J6" s="22" t="s">
        <v>49</v>
      </c>
      <c r="K6" s="21" t="s">
        <v>50</v>
      </c>
      <c r="L6" s="25" t="s">
        <v>62</v>
      </c>
      <c r="M6" s="86"/>
    </row>
    <row r="7" spans="2:13" ht="9" customHeight="1">
      <c r="B7" s="24" t="s">
        <v>52</v>
      </c>
      <c r="C7" s="24" t="s">
        <v>53</v>
      </c>
      <c r="D7" s="24" t="s">
        <v>54</v>
      </c>
      <c r="E7" s="24" t="s">
        <v>55</v>
      </c>
      <c r="F7" s="24" t="s">
        <v>56</v>
      </c>
      <c r="G7" s="24" t="s">
        <v>57</v>
      </c>
      <c r="H7" s="13" t="s">
        <v>58</v>
      </c>
      <c r="I7" s="13" t="s">
        <v>59</v>
      </c>
      <c r="J7" s="13" t="s">
        <v>60</v>
      </c>
      <c r="K7" s="13" t="s">
        <v>61</v>
      </c>
      <c r="L7" s="13" t="s">
        <v>66</v>
      </c>
      <c r="M7" s="24" t="s">
        <v>67</v>
      </c>
    </row>
    <row r="8" spans="2:13" ht="16.5" customHeight="1">
      <c r="B8" s="1" t="s">
        <v>3</v>
      </c>
      <c r="C8" s="1"/>
      <c r="D8" s="1"/>
      <c r="E8" s="2" t="s">
        <v>4</v>
      </c>
      <c r="F8" s="14">
        <f aca="true" t="shared" si="0" ref="F8:L9">F9</f>
        <v>5102447.75</v>
      </c>
      <c r="G8" s="14">
        <f t="shared" si="0"/>
        <v>5102447.75</v>
      </c>
      <c r="H8" s="14">
        <f t="shared" si="0"/>
        <v>1473009.75</v>
      </c>
      <c r="I8" s="14">
        <f t="shared" si="0"/>
        <v>0</v>
      </c>
      <c r="J8" s="14">
        <f t="shared" si="0"/>
        <v>0</v>
      </c>
      <c r="K8" s="14">
        <f t="shared" si="0"/>
        <v>3629438</v>
      </c>
      <c r="L8" s="14">
        <f t="shared" si="0"/>
        <v>0</v>
      </c>
      <c r="M8" s="14"/>
    </row>
    <row r="9" spans="2:13" ht="16.5" customHeight="1">
      <c r="B9" s="4"/>
      <c r="C9" s="5" t="s">
        <v>5</v>
      </c>
      <c r="D9" s="6"/>
      <c r="E9" s="7" t="s">
        <v>6</v>
      </c>
      <c r="F9" s="16">
        <f aca="true" t="shared" si="1" ref="F9:K9">F10+F18</f>
        <v>5102447.75</v>
      </c>
      <c r="G9" s="16">
        <f t="shared" si="1"/>
        <v>5102447.75</v>
      </c>
      <c r="H9" s="16">
        <f t="shared" si="1"/>
        <v>1473009.75</v>
      </c>
      <c r="I9" s="16">
        <f t="shared" si="1"/>
        <v>0</v>
      </c>
      <c r="J9" s="16">
        <f t="shared" si="1"/>
        <v>0</v>
      </c>
      <c r="K9" s="16">
        <f t="shared" si="1"/>
        <v>3629438</v>
      </c>
      <c r="L9" s="16">
        <f t="shared" si="0"/>
        <v>0</v>
      </c>
      <c r="M9" s="16"/>
    </row>
    <row r="10" spans="2:13" ht="16.5" customHeight="1">
      <c r="B10" s="9"/>
      <c r="C10" s="9"/>
      <c r="D10" s="10" t="s">
        <v>7</v>
      </c>
      <c r="E10" s="11" t="s">
        <v>8</v>
      </c>
      <c r="F10" s="17">
        <f>G10</f>
        <v>5069919.75</v>
      </c>
      <c r="G10" s="17">
        <f>SUM(G11:G17)</f>
        <v>5069919.75</v>
      </c>
      <c r="H10" s="17">
        <f>SUM(H11:H17)</f>
        <v>1440481.75</v>
      </c>
      <c r="I10" s="17">
        <f>SUM(I11:I17)</f>
        <v>0</v>
      </c>
      <c r="J10" s="17">
        <f>SUM(J11:J17)</f>
        <v>0</v>
      </c>
      <c r="K10" s="17">
        <f>SUM(K11:K17)</f>
        <v>3629438</v>
      </c>
      <c r="L10" s="17">
        <f>SUM(L11:L19)</f>
        <v>0</v>
      </c>
      <c r="M10" s="18"/>
    </row>
    <row r="11" spans="2:13" ht="25.5" customHeight="1">
      <c r="B11" s="9"/>
      <c r="C11" s="9"/>
      <c r="D11" s="9"/>
      <c r="E11" s="11" t="s">
        <v>9</v>
      </c>
      <c r="F11" s="38" t="s">
        <v>92</v>
      </c>
      <c r="G11" s="17">
        <f aca="true" t="shared" si="2" ref="G11:G17">SUM(H11:L11)</f>
        <v>69000</v>
      </c>
      <c r="H11" s="18">
        <v>69000</v>
      </c>
      <c r="I11" s="18">
        <v>0</v>
      </c>
      <c r="J11" s="18">
        <v>0</v>
      </c>
      <c r="K11" s="18">
        <v>0</v>
      </c>
      <c r="L11" s="18">
        <v>0</v>
      </c>
      <c r="M11" s="17" t="s">
        <v>73</v>
      </c>
    </row>
    <row r="12" spans="2:13" ht="20.25" customHeight="1">
      <c r="B12" s="9"/>
      <c r="C12" s="9"/>
      <c r="D12" s="9"/>
      <c r="E12" s="11" t="s">
        <v>10</v>
      </c>
      <c r="F12" s="12" t="s">
        <v>11</v>
      </c>
      <c r="G12" s="17">
        <f t="shared" si="2"/>
        <v>2294898</v>
      </c>
      <c r="H12" s="18">
        <v>0</v>
      </c>
      <c r="I12" s="18">
        <v>0</v>
      </c>
      <c r="J12" s="18">
        <v>0</v>
      </c>
      <c r="K12" s="18">
        <v>2294898</v>
      </c>
      <c r="L12" s="18">
        <v>0</v>
      </c>
      <c r="M12" s="17" t="s">
        <v>73</v>
      </c>
    </row>
    <row r="13" spans="2:13" ht="24" customHeight="1">
      <c r="B13" s="9"/>
      <c r="C13" s="9"/>
      <c r="D13" s="9"/>
      <c r="E13" s="11" t="s">
        <v>12</v>
      </c>
      <c r="F13" s="38" t="s">
        <v>101</v>
      </c>
      <c r="G13" s="17">
        <f t="shared" si="2"/>
        <v>313440</v>
      </c>
      <c r="H13" s="18">
        <v>0</v>
      </c>
      <c r="I13" s="18">
        <v>0</v>
      </c>
      <c r="J13" s="18">
        <v>0</v>
      </c>
      <c r="K13" s="18">
        <v>313440</v>
      </c>
      <c r="L13" s="18">
        <v>0</v>
      </c>
      <c r="M13" s="17" t="s">
        <v>73</v>
      </c>
    </row>
    <row r="14" spans="2:13" ht="33.75" customHeight="1">
      <c r="B14" s="9"/>
      <c r="C14" s="9"/>
      <c r="D14" s="9"/>
      <c r="E14" s="37" t="s">
        <v>93</v>
      </c>
      <c r="F14" s="38" t="s">
        <v>103</v>
      </c>
      <c r="G14" s="17">
        <f t="shared" si="2"/>
        <v>1004150</v>
      </c>
      <c r="H14" s="18">
        <v>982800</v>
      </c>
      <c r="I14" s="18">
        <v>0</v>
      </c>
      <c r="J14" s="18">
        <v>0</v>
      </c>
      <c r="K14" s="18">
        <v>21350</v>
      </c>
      <c r="L14" s="18">
        <v>0</v>
      </c>
      <c r="M14" s="17" t="s">
        <v>73</v>
      </c>
    </row>
    <row r="15" spans="2:13" ht="24" customHeight="1">
      <c r="B15" s="9"/>
      <c r="C15" s="9"/>
      <c r="D15" s="9"/>
      <c r="E15" s="37" t="s">
        <v>76</v>
      </c>
      <c r="F15" s="17">
        <v>1348350</v>
      </c>
      <c r="G15" s="17">
        <f t="shared" si="2"/>
        <v>1348350</v>
      </c>
      <c r="H15" s="18">
        <v>348600</v>
      </c>
      <c r="I15" s="18">
        <v>0</v>
      </c>
      <c r="J15" s="18">
        <v>0</v>
      </c>
      <c r="K15" s="18">
        <v>999750</v>
      </c>
      <c r="L15" s="18">
        <v>0</v>
      </c>
      <c r="M15" s="17" t="s">
        <v>73</v>
      </c>
    </row>
    <row r="16" spans="2:13" ht="24" customHeight="1">
      <c r="B16" s="9"/>
      <c r="C16" s="9"/>
      <c r="D16" s="9"/>
      <c r="E16" s="37" t="s">
        <v>77</v>
      </c>
      <c r="F16" s="38" t="s">
        <v>102</v>
      </c>
      <c r="G16" s="17">
        <f t="shared" si="2"/>
        <v>81.75</v>
      </c>
      <c r="H16" s="18">
        <v>81.75</v>
      </c>
      <c r="I16" s="18">
        <v>0</v>
      </c>
      <c r="J16" s="18">
        <v>0</v>
      </c>
      <c r="K16" s="18">
        <v>0</v>
      </c>
      <c r="L16" s="18">
        <v>0</v>
      </c>
      <c r="M16" s="17" t="s">
        <v>73</v>
      </c>
    </row>
    <row r="17" spans="2:13" ht="24" customHeight="1">
      <c r="B17" s="9"/>
      <c r="C17" s="9"/>
      <c r="D17" s="9"/>
      <c r="E17" s="37" t="s">
        <v>136</v>
      </c>
      <c r="F17" s="38" t="s">
        <v>137</v>
      </c>
      <c r="G17" s="17">
        <f t="shared" si="2"/>
        <v>40000</v>
      </c>
      <c r="H17" s="18">
        <v>40000</v>
      </c>
      <c r="I17" s="18">
        <v>0</v>
      </c>
      <c r="J17" s="18">
        <v>0</v>
      </c>
      <c r="K17" s="18">
        <v>0</v>
      </c>
      <c r="L17" s="18">
        <v>0</v>
      </c>
      <c r="M17" s="17" t="s">
        <v>73</v>
      </c>
    </row>
    <row r="18" spans="2:13" ht="19.5" customHeight="1">
      <c r="B18" s="9"/>
      <c r="C18" s="9"/>
      <c r="D18" s="10" t="s">
        <v>18</v>
      </c>
      <c r="E18" s="11" t="s">
        <v>19</v>
      </c>
      <c r="F18" s="38" t="s">
        <v>135</v>
      </c>
      <c r="G18" s="18">
        <f aca="true" t="shared" si="3" ref="G18:L18">SUM(G19:G19)</f>
        <v>32528</v>
      </c>
      <c r="H18" s="18">
        <f t="shared" si="3"/>
        <v>32528</v>
      </c>
      <c r="I18" s="18">
        <f t="shared" si="3"/>
        <v>0</v>
      </c>
      <c r="J18" s="18">
        <f t="shared" si="3"/>
        <v>0</v>
      </c>
      <c r="K18" s="18">
        <f t="shared" si="3"/>
        <v>0</v>
      </c>
      <c r="L18" s="18">
        <f t="shared" si="3"/>
        <v>0</v>
      </c>
      <c r="M18" s="18"/>
    </row>
    <row r="19" spans="2:13" ht="24.75" customHeight="1">
      <c r="B19" s="9"/>
      <c r="C19" s="9"/>
      <c r="D19" s="9"/>
      <c r="E19" s="37" t="s">
        <v>134</v>
      </c>
      <c r="F19" s="38" t="s">
        <v>135</v>
      </c>
      <c r="G19" s="18">
        <f>SUM(H19:L19)</f>
        <v>32528</v>
      </c>
      <c r="H19" s="18">
        <v>32528</v>
      </c>
      <c r="I19" s="18">
        <v>0</v>
      </c>
      <c r="J19" s="18">
        <v>0</v>
      </c>
      <c r="K19" s="18">
        <v>0</v>
      </c>
      <c r="L19" s="18">
        <v>0</v>
      </c>
      <c r="M19" s="17" t="s">
        <v>73</v>
      </c>
    </row>
    <row r="20" spans="2:13" ht="16.5" customHeight="1">
      <c r="B20" s="1" t="s">
        <v>13</v>
      </c>
      <c r="C20" s="1"/>
      <c r="D20" s="1"/>
      <c r="E20" s="2" t="s">
        <v>14</v>
      </c>
      <c r="F20" s="3" t="s">
        <v>15</v>
      </c>
      <c r="G20" s="15">
        <f aca="true" t="shared" si="4" ref="G20:L21">G21</f>
        <v>17000</v>
      </c>
      <c r="H20" s="15">
        <f t="shared" si="4"/>
        <v>0</v>
      </c>
      <c r="I20" s="15">
        <f t="shared" si="4"/>
        <v>0</v>
      </c>
      <c r="J20" s="15">
        <f t="shared" si="4"/>
        <v>17000</v>
      </c>
      <c r="K20" s="15">
        <f t="shared" si="4"/>
        <v>0</v>
      </c>
      <c r="L20" s="15">
        <f t="shared" si="4"/>
        <v>0</v>
      </c>
      <c r="M20" s="15"/>
    </row>
    <row r="21" spans="2:13" ht="16.5" customHeight="1">
      <c r="B21" s="4"/>
      <c r="C21" s="5" t="s">
        <v>16</v>
      </c>
      <c r="D21" s="6"/>
      <c r="E21" s="7" t="s">
        <v>17</v>
      </c>
      <c r="F21" s="8" t="s">
        <v>15</v>
      </c>
      <c r="G21" s="16">
        <f t="shared" si="4"/>
        <v>17000</v>
      </c>
      <c r="H21" s="16">
        <f t="shared" si="4"/>
        <v>0</v>
      </c>
      <c r="I21" s="16">
        <f t="shared" si="4"/>
        <v>0</v>
      </c>
      <c r="J21" s="16">
        <f t="shared" si="4"/>
        <v>17000</v>
      </c>
      <c r="K21" s="16">
        <f t="shared" si="4"/>
        <v>0</v>
      </c>
      <c r="L21" s="16">
        <f t="shared" si="4"/>
        <v>0</v>
      </c>
      <c r="M21" s="16"/>
    </row>
    <row r="22" spans="2:13" ht="24" customHeight="1">
      <c r="B22" s="9"/>
      <c r="C22" s="9"/>
      <c r="D22" s="10" t="s">
        <v>18</v>
      </c>
      <c r="E22" s="11" t="s">
        <v>19</v>
      </c>
      <c r="F22" s="12" t="s">
        <v>15</v>
      </c>
      <c r="G22" s="18">
        <f aca="true" t="shared" si="5" ref="G22:L22">SUM(G23:G23)</f>
        <v>17000</v>
      </c>
      <c r="H22" s="18">
        <f t="shared" si="5"/>
        <v>0</v>
      </c>
      <c r="I22" s="18">
        <f t="shared" si="5"/>
        <v>0</v>
      </c>
      <c r="J22" s="18">
        <f t="shared" si="5"/>
        <v>17000</v>
      </c>
      <c r="K22" s="18">
        <f t="shared" si="5"/>
        <v>0</v>
      </c>
      <c r="L22" s="18">
        <f t="shared" si="5"/>
        <v>0</v>
      </c>
      <c r="M22" s="18"/>
    </row>
    <row r="23" spans="2:13" ht="31.5" customHeight="1">
      <c r="B23" s="9"/>
      <c r="C23" s="9"/>
      <c r="D23" s="9"/>
      <c r="E23" s="37" t="s">
        <v>97</v>
      </c>
      <c r="F23" s="38" t="s">
        <v>15</v>
      </c>
      <c r="G23" s="18">
        <f>SUM(H23:L23)</f>
        <v>17000</v>
      </c>
      <c r="H23" s="18">
        <v>0</v>
      </c>
      <c r="I23" s="18">
        <v>0</v>
      </c>
      <c r="J23" s="18">
        <v>17000</v>
      </c>
      <c r="K23" s="18">
        <v>0</v>
      </c>
      <c r="L23" s="18">
        <v>0</v>
      </c>
      <c r="M23" s="17" t="s">
        <v>72</v>
      </c>
    </row>
    <row r="24" spans="2:13" ht="16.5" customHeight="1">
      <c r="B24" s="1" t="s">
        <v>21</v>
      </c>
      <c r="C24" s="1"/>
      <c r="D24" s="1"/>
      <c r="E24" s="2" t="s">
        <v>22</v>
      </c>
      <c r="F24" s="15">
        <f aca="true" t="shared" si="6" ref="F24:L24">F25+F28</f>
        <v>7950.74</v>
      </c>
      <c r="G24" s="15">
        <f t="shared" si="6"/>
        <v>7950.74</v>
      </c>
      <c r="H24" s="15">
        <f t="shared" si="6"/>
        <v>7950.74</v>
      </c>
      <c r="I24" s="15">
        <f t="shared" si="6"/>
        <v>0</v>
      </c>
      <c r="J24" s="15">
        <f t="shared" si="6"/>
        <v>0</v>
      </c>
      <c r="K24" s="15">
        <f t="shared" si="6"/>
        <v>0</v>
      </c>
      <c r="L24" s="15">
        <f t="shared" si="6"/>
        <v>0</v>
      </c>
      <c r="M24" s="15"/>
    </row>
    <row r="25" spans="2:13" ht="16.5" customHeight="1">
      <c r="B25" s="4"/>
      <c r="C25" s="5" t="s">
        <v>23</v>
      </c>
      <c r="D25" s="6"/>
      <c r="E25" s="7" t="s">
        <v>24</v>
      </c>
      <c r="F25" s="39" t="s">
        <v>125</v>
      </c>
      <c r="G25" s="16">
        <f aca="true" t="shared" si="7" ref="G25:L26">G26</f>
        <v>3546.54</v>
      </c>
      <c r="H25" s="16">
        <f t="shared" si="7"/>
        <v>3546.54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/>
    </row>
    <row r="26" spans="2:13" ht="24.75" customHeight="1">
      <c r="B26" s="9"/>
      <c r="C26" s="9"/>
      <c r="D26" s="10" t="s">
        <v>18</v>
      </c>
      <c r="E26" s="11" t="s">
        <v>19</v>
      </c>
      <c r="F26" s="38" t="s">
        <v>125</v>
      </c>
      <c r="G26" s="18">
        <f t="shared" si="7"/>
        <v>3546.54</v>
      </c>
      <c r="H26" s="18">
        <f t="shared" si="7"/>
        <v>3546.54</v>
      </c>
      <c r="I26" s="18">
        <f t="shared" si="7"/>
        <v>0</v>
      </c>
      <c r="J26" s="18">
        <f t="shared" si="7"/>
        <v>0</v>
      </c>
      <c r="K26" s="18">
        <f t="shared" si="7"/>
        <v>0</v>
      </c>
      <c r="L26" s="18">
        <f t="shared" si="7"/>
        <v>0</v>
      </c>
      <c r="M26" s="18"/>
    </row>
    <row r="27" spans="2:13" ht="22.5" customHeight="1">
      <c r="B27" s="9"/>
      <c r="C27" s="9"/>
      <c r="D27" s="9"/>
      <c r="E27" s="11" t="s">
        <v>25</v>
      </c>
      <c r="F27" s="38" t="s">
        <v>125</v>
      </c>
      <c r="G27" s="18">
        <f>SUM(H27:L27)</f>
        <v>3546.54</v>
      </c>
      <c r="H27" s="18">
        <v>3546.54</v>
      </c>
      <c r="I27" s="18">
        <v>0</v>
      </c>
      <c r="J27" s="18">
        <v>0</v>
      </c>
      <c r="K27" s="18">
        <v>0</v>
      </c>
      <c r="L27" s="18">
        <v>0</v>
      </c>
      <c r="M27" s="17" t="s">
        <v>71</v>
      </c>
    </row>
    <row r="28" spans="2:13" ht="16.5" customHeight="1">
      <c r="B28" s="4"/>
      <c r="C28" s="5" t="s">
        <v>26</v>
      </c>
      <c r="D28" s="6"/>
      <c r="E28" s="7" t="s">
        <v>27</v>
      </c>
      <c r="F28" s="16">
        <f aca="true" t="shared" si="8" ref="F28:L29">F29</f>
        <v>4404.2</v>
      </c>
      <c r="G28" s="16">
        <f t="shared" si="8"/>
        <v>4404.2</v>
      </c>
      <c r="H28" s="16">
        <f t="shared" si="8"/>
        <v>4404.2</v>
      </c>
      <c r="I28" s="16">
        <f t="shared" si="8"/>
        <v>0</v>
      </c>
      <c r="J28" s="16">
        <f t="shared" si="8"/>
        <v>0</v>
      </c>
      <c r="K28" s="16">
        <f t="shared" si="8"/>
        <v>0</v>
      </c>
      <c r="L28" s="16">
        <f t="shared" si="8"/>
        <v>0</v>
      </c>
      <c r="M28" s="16"/>
    </row>
    <row r="29" spans="2:13" ht="24" customHeight="1">
      <c r="B29" s="9"/>
      <c r="C29" s="9"/>
      <c r="D29" s="10" t="s">
        <v>18</v>
      </c>
      <c r="E29" s="11" t="s">
        <v>19</v>
      </c>
      <c r="F29" s="18">
        <f t="shared" si="8"/>
        <v>4404.2</v>
      </c>
      <c r="G29" s="18">
        <f t="shared" si="8"/>
        <v>4404.2</v>
      </c>
      <c r="H29" s="18">
        <f t="shared" si="8"/>
        <v>4404.2</v>
      </c>
      <c r="I29" s="18">
        <f t="shared" si="8"/>
        <v>0</v>
      </c>
      <c r="J29" s="18">
        <f t="shared" si="8"/>
        <v>0</v>
      </c>
      <c r="K29" s="18">
        <f t="shared" si="8"/>
        <v>0</v>
      </c>
      <c r="L29" s="18">
        <f t="shared" si="8"/>
        <v>0</v>
      </c>
      <c r="M29" s="18"/>
    </row>
    <row r="30" spans="2:13" ht="22.5" customHeight="1">
      <c r="B30" s="9"/>
      <c r="C30" s="9"/>
      <c r="D30" s="9"/>
      <c r="E30" s="11" t="s">
        <v>28</v>
      </c>
      <c r="F30" s="18">
        <f>G30</f>
        <v>4404.2</v>
      </c>
      <c r="G30" s="18">
        <f>SUM(H30:L30)</f>
        <v>4404.2</v>
      </c>
      <c r="H30" s="18">
        <v>4404.2</v>
      </c>
      <c r="I30" s="18">
        <v>0</v>
      </c>
      <c r="J30" s="18">
        <v>0</v>
      </c>
      <c r="K30" s="18">
        <v>0</v>
      </c>
      <c r="L30" s="18">
        <v>0</v>
      </c>
      <c r="M30" s="17" t="s">
        <v>71</v>
      </c>
    </row>
    <row r="31" spans="2:13" ht="19.5" customHeight="1">
      <c r="B31" s="41" t="s">
        <v>79</v>
      </c>
      <c r="C31" s="1"/>
      <c r="D31" s="1"/>
      <c r="E31" s="45" t="s">
        <v>84</v>
      </c>
      <c r="F31" s="15">
        <f aca="true" t="shared" si="9" ref="F31:L31">F32</f>
        <v>157969.47</v>
      </c>
      <c r="G31" s="15">
        <f t="shared" si="9"/>
        <v>157969.47</v>
      </c>
      <c r="H31" s="15">
        <f t="shared" si="9"/>
        <v>95990.00000000001</v>
      </c>
      <c r="I31" s="15">
        <f t="shared" si="9"/>
        <v>0</v>
      </c>
      <c r="J31" s="15">
        <f t="shared" si="9"/>
        <v>0</v>
      </c>
      <c r="K31" s="15">
        <f t="shared" si="9"/>
        <v>61979.469999999994</v>
      </c>
      <c r="L31" s="15">
        <f t="shared" si="9"/>
        <v>0</v>
      </c>
      <c r="M31" s="15"/>
    </row>
    <row r="32" spans="2:13" ht="17.25" customHeight="1">
      <c r="B32" s="4"/>
      <c r="C32" s="42" t="s">
        <v>80</v>
      </c>
      <c r="D32" s="6"/>
      <c r="E32" s="44" t="s">
        <v>83</v>
      </c>
      <c r="F32" s="16">
        <f aca="true" t="shared" si="10" ref="F32:L32">SUM(F33)</f>
        <v>157969.47</v>
      </c>
      <c r="G32" s="16">
        <f t="shared" si="10"/>
        <v>157969.47</v>
      </c>
      <c r="H32" s="16">
        <f t="shared" si="10"/>
        <v>95990.00000000001</v>
      </c>
      <c r="I32" s="16">
        <f t="shared" si="10"/>
        <v>0</v>
      </c>
      <c r="J32" s="16">
        <f t="shared" si="10"/>
        <v>0</v>
      </c>
      <c r="K32" s="16">
        <f t="shared" si="10"/>
        <v>61979.469999999994</v>
      </c>
      <c r="L32" s="16">
        <f t="shared" si="10"/>
        <v>0</v>
      </c>
      <c r="M32" s="16"/>
    </row>
    <row r="33" spans="2:13" ht="25.5" customHeight="1">
      <c r="B33" s="9"/>
      <c r="C33" s="9"/>
      <c r="D33" s="43" t="s">
        <v>18</v>
      </c>
      <c r="E33" s="11" t="s">
        <v>19</v>
      </c>
      <c r="F33" s="18">
        <f>F34+F35+F36+F37+F38</f>
        <v>157969.47</v>
      </c>
      <c r="G33" s="18">
        <f>SUM(G34:G38)</f>
        <v>157969.47</v>
      </c>
      <c r="H33" s="18">
        <f>SUM(H34:H38)</f>
        <v>95990.00000000001</v>
      </c>
      <c r="I33" s="18">
        <f>SUM(I34:I39)</f>
        <v>0</v>
      </c>
      <c r="J33" s="18">
        <f>SUM(J34:J39)</f>
        <v>0</v>
      </c>
      <c r="K33" s="18">
        <f>SUM(K34:K38)</f>
        <v>61979.469999999994</v>
      </c>
      <c r="L33" s="18">
        <f>SUM(L34:L39)</f>
        <v>0</v>
      </c>
      <c r="M33" s="18"/>
    </row>
    <row r="34" spans="2:13" ht="35.25" customHeight="1">
      <c r="B34" s="9"/>
      <c r="C34" s="9"/>
      <c r="D34" s="9"/>
      <c r="E34" s="37" t="s">
        <v>81</v>
      </c>
      <c r="F34" s="47" t="s">
        <v>107</v>
      </c>
      <c r="G34" s="18">
        <f>SUM(H34:L34)</f>
        <v>51990</v>
      </c>
      <c r="H34" s="18">
        <v>46990</v>
      </c>
      <c r="I34" s="18">
        <v>0</v>
      </c>
      <c r="J34" s="18">
        <v>0</v>
      </c>
      <c r="K34" s="18">
        <v>5000</v>
      </c>
      <c r="L34" s="18">
        <v>0</v>
      </c>
      <c r="M34" s="17" t="s">
        <v>82</v>
      </c>
    </row>
    <row r="35" spans="2:13" ht="34.5" customHeight="1">
      <c r="B35" s="9"/>
      <c r="C35" s="9"/>
      <c r="D35" s="9"/>
      <c r="E35" s="37" t="s">
        <v>104</v>
      </c>
      <c r="F35" s="47" t="s">
        <v>108</v>
      </c>
      <c r="G35" s="18">
        <f>SUM(H35:L35)</f>
        <v>37567.7</v>
      </c>
      <c r="H35" s="18">
        <v>18783.85</v>
      </c>
      <c r="I35" s="18">
        <v>0</v>
      </c>
      <c r="J35" s="18">
        <v>0</v>
      </c>
      <c r="K35" s="18">
        <v>18783.85</v>
      </c>
      <c r="L35" s="18">
        <v>0</v>
      </c>
      <c r="M35" s="17" t="s">
        <v>82</v>
      </c>
    </row>
    <row r="36" spans="2:13" ht="36" customHeight="1">
      <c r="B36" s="9"/>
      <c r="C36" s="9"/>
      <c r="D36" s="9"/>
      <c r="E36" s="37" t="s">
        <v>105</v>
      </c>
      <c r="F36" s="47" t="s">
        <v>109</v>
      </c>
      <c r="G36" s="18">
        <f>SUM(H36:L36)</f>
        <v>15000</v>
      </c>
      <c r="H36" s="18">
        <v>7500</v>
      </c>
      <c r="I36" s="18">
        <v>0</v>
      </c>
      <c r="J36" s="18">
        <v>0</v>
      </c>
      <c r="K36" s="18">
        <v>7500</v>
      </c>
      <c r="L36" s="18">
        <v>0</v>
      </c>
      <c r="M36" s="17" t="s">
        <v>82</v>
      </c>
    </row>
    <row r="37" spans="2:13" ht="38.25" customHeight="1">
      <c r="B37" s="9"/>
      <c r="C37" s="9"/>
      <c r="D37" s="9"/>
      <c r="E37" s="37" t="s">
        <v>106</v>
      </c>
      <c r="F37" s="47" t="s">
        <v>110</v>
      </c>
      <c r="G37" s="18">
        <f>SUM(H37:L37)</f>
        <v>26597.57</v>
      </c>
      <c r="H37" s="18">
        <v>9309.05</v>
      </c>
      <c r="I37" s="18">
        <v>0</v>
      </c>
      <c r="J37" s="18">
        <v>0</v>
      </c>
      <c r="K37" s="18">
        <v>17288.52</v>
      </c>
      <c r="L37" s="18">
        <v>0</v>
      </c>
      <c r="M37" s="17" t="s">
        <v>82</v>
      </c>
    </row>
    <row r="38" spans="2:13" ht="35.25" customHeight="1">
      <c r="B38" s="9"/>
      <c r="C38" s="9"/>
      <c r="D38" s="9"/>
      <c r="E38" s="37" t="s">
        <v>100</v>
      </c>
      <c r="F38" s="47" t="s">
        <v>111</v>
      </c>
      <c r="G38" s="18">
        <f>SUM(H38:L38)</f>
        <v>26814.2</v>
      </c>
      <c r="H38" s="18">
        <v>13407.1</v>
      </c>
      <c r="I38" s="18">
        <v>0</v>
      </c>
      <c r="J38" s="18">
        <v>0</v>
      </c>
      <c r="K38" s="18">
        <v>13407.1</v>
      </c>
      <c r="L38" s="18">
        <v>0</v>
      </c>
      <c r="M38" s="17" t="s">
        <v>82</v>
      </c>
    </row>
    <row r="39" spans="2:13" ht="16.5" customHeight="1">
      <c r="B39" s="1" t="s">
        <v>29</v>
      </c>
      <c r="C39" s="1"/>
      <c r="D39" s="1"/>
      <c r="E39" s="2" t="s">
        <v>30</v>
      </c>
      <c r="F39" s="65">
        <f aca="true" t="shared" si="11" ref="F39:L39">F40</f>
        <v>10500</v>
      </c>
      <c r="G39" s="65">
        <f t="shared" si="11"/>
        <v>10500</v>
      </c>
      <c r="H39" s="15">
        <f>H40</f>
        <v>10500</v>
      </c>
      <c r="I39" s="15">
        <f t="shared" si="11"/>
        <v>0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/>
    </row>
    <row r="40" spans="1:13" ht="16.5" customHeight="1">
      <c r="A40" s="66"/>
      <c r="B40" s="4"/>
      <c r="C40" s="5" t="s">
        <v>31</v>
      </c>
      <c r="D40" s="6"/>
      <c r="E40" s="7" t="s">
        <v>32</v>
      </c>
      <c r="F40" s="64">
        <v>10500</v>
      </c>
      <c r="G40" s="64">
        <f>G41</f>
        <v>10500</v>
      </c>
      <c r="H40" s="64">
        <f>H41</f>
        <v>10500</v>
      </c>
      <c r="I40" s="16">
        <f>I41</f>
        <v>0</v>
      </c>
      <c r="J40" s="16">
        <f>J41</f>
        <v>0</v>
      </c>
      <c r="K40" s="16">
        <f>K41</f>
        <v>0</v>
      </c>
      <c r="L40" s="16">
        <f>L41</f>
        <v>0</v>
      </c>
      <c r="M40" s="16"/>
    </row>
    <row r="41" spans="2:13" ht="22.5" customHeight="1">
      <c r="B41" s="9"/>
      <c r="C41" s="9"/>
      <c r="D41" s="10" t="s">
        <v>18</v>
      </c>
      <c r="E41" s="11" t="s">
        <v>19</v>
      </c>
      <c r="F41" s="38" t="s">
        <v>128</v>
      </c>
      <c r="G41" s="18">
        <f>G43+G42</f>
        <v>10500</v>
      </c>
      <c r="H41" s="18">
        <f>H43+H42</f>
        <v>10500</v>
      </c>
      <c r="I41" s="18">
        <v>0</v>
      </c>
      <c r="J41" s="18">
        <v>0</v>
      </c>
      <c r="K41" s="18">
        <v>0</v>
      </c>
      <c r="L41" s="18">
        <v>0</v>
      </c>
      <c r="M41" s="18"/>
    </row>
    <row r="42" spans="2:13" ht="21.75" customHeight="1">
      <c r="B42" s="9"/>
      <c r="C42" s="9"/>
      <c r="D42" s="82"/>
      <c r="E42" s="11" t="s">
        <v>33</v>
      </c>
      <c r="F42" s="12" t="s">
        <v>20</v>
      </c>
      <c r="G42" s="18">
        <f>SUM(H42:L42)</f>
        <v>5000</v>
      </c>
      <c r="H42" s="18">
        <v>5000</v>
      </c>
      <c r="I42" s="18">
        <v>0</v>
      </c>
      <c r="J42" s="18">
        <v>0</v>
      </c>
      <c r="K42" s="18">
        <v>0</v>
      </c>
      <c r="L42" s="18">
        <v>0</v>
      </c>
      <c r="M42" s="17" t="s">
        <v>70</v>
      </c>
    </row>
    <row r="43" spans="2:13" ht="21.75" customHeight="1">
      <c r="B43" s="9"/>
      <c r="C43" s="9"/>
      <c r="D43" s="83"/>
      <c r="E43" s="37" t="s">
        <v>126</v>
      </c>
      <c r="F43" s="38" t="s">
        <v>127</v>
      </c>
      <c r="G43" s="18">
        <f>SUM(H43:L43)</f>
        <v>5500</v>
      </c>
      <c r="H43" s="18">
        <v>5500</v>
      </c>
      <c r="I43" s="18">
        <v>0</v>
      </c>
      <c r="J43" s="18">
        <v>0</v>
      </c>
      <c r="K43" s="18">
        <v>0</v>
      </c>
      <c r="L43" s="18">
        <v>0</v>
      </c>
      <c r="M43" s="17" t="s">
        <v>70</v>
      </c>
    </row>
    <row r="44" spans="2:13" ht="16.5" customHeight="1">
      <c r="B44" s="41" t="s">
        <v>85</v>
      </c>
      <c r="C44" s="1"/>
      <c r="D44" s="1"/>
      <c r="E44" s="45" t="s">
        <v>88</v>
      </c>
      <c r="F44" s="65">
        <f aca="true" t="shared" si="12" ref="F44:L44">F45+F51</f>
        <v>146800</v>
      </c>
      <c r="G44" s="65">
        <f t="shared" si="12"/>
        <v>146800</v>
      </c>
      <c r="H44" s="65">
        <f t="shared" si="12"/>
        <v>4985.99</v>
      </c>
      <c r="I44" s="65">
        <f t="shared" si="12"/>
        <v>0</v>
      </c>
      <c r="J44" s="65">
        <f t="shared" si="12"/>
        <v>130594.01</v>
      </c>
      <c r="K44" s="65">
        <f t="shared" si="12"/>
        <v>0</v>
      </c>
      <c r="L44" s="65">
        <f t="shared" si="12"/>
        <v>11220</v>
      </c>
      <c r="M44" s="15"/>
    </row>
    <row r="45" spans="2:13" ht="16.5" customHeight="1">
      <c r="B45" s="4"/>
      <c r="C45" s="67" t="s">
        <v>86</v>
      </c>
      <c r="D45" s="6"/>
      <c r="E45" s="44" t="s">
        <v>87</v>
      </c>
      <c r="F45" s="64">
        <f>F46+F49</f>
        <v>133600</v>
      </c>
      <c r="G45" s="64">
        <f>G46+G49</f>
        <v>133600</v>
      </c>
      <c r="H45" s="16">
        <f>H46</f>
        <v>3600</v>
      </c>
      <c r="I45" s="16">
        <f>I46</f>
        <v>0</v>
      </c>
      <c r="J45" s="16">
        <f>J46</f>
        <v>130000</v>
      </c>
      <c r="K45" s="16">
        <f>K46</f>
        <v>0</v>
      </c>
      <c r="L45" s="16">
        <f>L46</f>
        <v>0</v>
      </c>
      <c r="M45" s="16"/>
    </row>
    <row r="46" spans="2:13" ht="24.75" customHeight="1">
      <c r="B46" s="49"/>
      <c r="C46" s="53"/>
      <c r="D46" s="10" t="s">
        <v>7</v>
      </c>
      <c r="E46" s="11" t="s">
        <v>8</v>
      </c>
      <c r="F46" s="38" t="s">
        <v>133</v>
      </c>
      <c r="G46" s="18">
        <f>G47+G48</f>
        <v>130000</v>
      </c>
      <c r="H46" s="18">
        <v>3600</v>
      </c>
      <c r="I46" s="18">
        <v>0</v>
      </c>
      <c r="J46" s="18">
        <f>J47+J48</f>
        <v>130000</v>
      </c>
      <c r="K46" s="18">
        <v>0</v>
      </c>
      <c r="L46" s="18">
        <v>0</v>
      </c>
      <c r="M46" s="18"/>
    </row>
    <row r="47" spans="2:13" ht="18" customHeight="1">
      <c r="B47" s="49"/>
      <c r="C47" s="53"/>
      <c r="D47" s="84"/>
      <c r="E47" s="37" t="s">
        <v>129</v>
      </c>
      <c r="F47" s="38" t="s">
        <v>132</v>
      </c>
      <c r="G47" s="18">
        <f>SUM(H47:L47)</f>
        <v>66124</v>
      </c>
      <c r="H47" s="18">
        <v>0</v>
      </c>
      <c r="I47" s="18">
        <v>0</v>
      </c>
      <c r="J47" s="18">
        <v>66124</v>
      </c>
      <c r="K47" s="18">
        <v>0</v>
      </c>
      <c r="L47" s="18">
        <v>0</v>
      </c>
      <c r="M47" s="17" t="s">
        <v>91</v>
      </c>
    </row>
    <row r="48" spans="2:13" ht="17.25" customHeight="1">
      <c r="B48" s="49"/>
      <c r="C48" s="53"/>
      <c r="D48" s="85"/>
      <c r="E48" s="37" t="s">
        <v>130</v>
      </c>
      <c r="F48" s="38" t="s">
        <v>131</v>
      </c>
      <c r="G48" s="18">
        <f>SUM(H48:L48)</f>
        <v>63876</v>
      </c>
      <c r="H48" s="18">
        <v>0</v>
      </c>
      <c r="I48" s="18">
        <v>0</v>
      </c>
      <c r="J48" s="18">
        <v>63876</v>
      </c>
      <c r="K48" s="18">
        <v>0</v>
      </c>
      <c r="L48" s="18">
        <v>0</v>
      </c>
      <c r="M48" s="17" t="s">
        <v>91</v>
      </c>
    </row>
    <row r="49" spans="2:13" ht="24.75" customHeight="1">
      <c r="B49" s="49"/>
      <c r="C49" s="53"/>
      <c r="D49" s="50" t="s">
        <v>18</v>
      </c>
      <c r="E49" s="11" t="s">
        <v>19</v>
      </c>
      <c r="F49" s="38" t="s">
        <v>89</v>
      </c>
      <c r="G49" s="18">
        <v>3600</v>
      </c>
      <c r="H49" s="18">
        <v>3600</v>
      </c>
      <c r="I49" s="18">
        <v>0</v>
      </c>
      <c r="J49" s="18">
        <v>0</v>
      </c>
      <c r="K49" s="18">
        <v>0</v>
      </c>
      <c r="L49" s="18">
        <v>0</v>
      </c>
      <c r="M49" s="18"/>
    </row>
    <row r="50" spans="2:13" ht="16.5" customHeight="1">
      <c r="B50" s="49"/>
      <c r="C50" s="54"/>
      <c r="D50" s="51"/>
      <c r="E50" s="37" t="s">
        <v>90</v>
      </c>
      <c r="F50" s="38" t="s">
        <v>89</v>
      </c>
      <c r="G50" s="18">
        <f>SUM(H50:L50)</f>
        <v>3600</v>
      </c>
      <c r="H50" s="55">
        <v>3600</v>
      </c>
      <c r="I50" s="18">
        <v>0</v>
      </c>
      <c r="J50" s="18">
        <v>0</v>
      </c>
      <c r="K50" s="18">
        <v>0</v>
      </c>
      <c r="L50" s="18">
        <v>0</v>
      </c>
      <c r="M50" s="17" t="s">
        <v>91</v>
      </c>
    </row>
    <row r="51" spans="2:13" ht="16.5" customHeight="1">
      <c r="B51" s="56"/>
      <c r="C51" s="57" t="s">
        <v>112</v>
      </c>
      <c r="D51" s="59"/>
      <c r="E51" s="44" t="s">
        <v>113</v>
      </c>
      <c r="F51" s="39" t="s">
        <v>124</v>
      </c>
      <c r="G51" s="16">
        <f aca="true" t="shared" si="13" ref="G51:L51">SUM(G52+G54)</f>
        <v>13200</v>
      </c>
      <c r="H51" s="16">
        <f t="shared" si="13"/>
        <v>1385.99</v>
      </c>
      <c r="I51" s="16">
        <f t="shared" si="13"/>
        <v>0</v>
      </c>
      <c r="J51" s="16">
        <f t="shared" si="13"/>
        <v>594.01</v>
      </c>
      <c r="K51" s="16">
        <f t="shared" si="13"/>
        <v>0</v>
      </c>
      <c r="L51" s="16">
        <f t="shared" si="13"/>
        <v>11220</v>
      </c>
      <c r="M51" s="16"/>
    </row>
    <row r="52" spans="2:13" ht="24.75" customHeight="1">
      <c r="B52" s="56"/>
      <c r="C52" s="71"/>
      <c r="D52" s="60" t="s">
        <v>114</v>
      </c>
      <c r="E52" s="11" t="s">
        <v>19</v>
      </c>
      <c r="F52" s="38" t="s">
        <v>123</v>
      </c>
      <c r="G52" s="18">
        <f aca="true" t="shared" si="14" ref="G52:L52">SUM(G53)</f>
        <v>11220</v>
      </c>
      <c r="H52" s="18">
        <f t="shared" si="14"/>
        <v>0</v>
      </c>
      <c r="I52" s="18">
        <f t="shared" si="14"/>
        <v>0</v>
      </c>
      <c r="J52" s="18">
        <f t="shared" si="14"/>
        <v>0</v>
      </c>
      <c r="K52" s="18">
        <f t="shared" si="14"/>
        <v>0</v>
      </c>
      <c r="L52" s="18">
        <f t="shared" si="14"/>
        <v>11220</v>
      </c>
      <c r="M52" s="17"/>
    </row>
    <row r="53" spans="2:13" ht="28.5" customHeight="1">
      <c r="B53" s="56"/>
      <c r="C53" s="72"/>
      <c r="D53" s="61"/>
      <c r="E53" s="58" t="s">
        <v>117</v>
      </c>
      <c r="F53" s="38" t="s">
        <v>123</v>
      </c>
      <c r="G53" s="18">
        <f>SUM(H53:L53)</f>
        <v>11220</v>
      </c>
      <c r="H53" s="62">
        <v>0</v>
      </c>
      <c r="I53" s="62">
        <v>0</v>
      </c>
      <c r="J53" s="62">
        <v>0</v>
      </c>
      <c r="K53" s="62">
        <v>0</v>
      </c>
      <c r="L53" s="18">
        <v>11220</v>
      </c>
      <c r="M53" s="17" t="s">
        <v>119</v>
      </c>
    </row>
    <row r="54" spans="2:13" ht="26.25" customHeight="1">
      <c r="B54" s="56"/>
      <c r="C54" s="72"/>
      <c r="D54" s="60" t="s">
        <v>115</v>
      </c>
      <c r="E54" s="11" t="s">
        <v>19</v>
      </c>
      <c r="F54" s="38" t="s">
        <v>122</v>
      </c>
      <c r="G54" s="63">
        <f aca="true" t="shared" si="15" ref="G54:L54">SUM(G55:G56)</f>
        <v>1980</v>
      </c>
      <c r="H54" s="18">
        <f t="shared" si="15"/>
        <v>1385.99</v>
      </c>
      <c r="I54" s="18">
        <f t="shared" si="15"/>
        <v>0</v>
      </c>
      <c r="J54" s="18">
        <f t="shared" si="15"/>
        <v>594.01</v>
      </c>
      <c r="K54" s="18">
        <f t="shared" si="15"/>
        <v>0</v>
      </c>
      <c r="L54" s="18">
        <f t="shared" si="15"/>
        <v>0</v>
      </c>
      <c r="M54" s="17"/>
    </row>
    <row r="55" spans="2:13" ht="27.75" customHeight="1">
      <c r="B55" s="56"/>
      <c r="C55" s="72"/>
      <c r="D55" s="71"/>
      <c r="E55" s="58" t="s">
        <v>116</v>
      </c>
      <c r="F55" s="38" t="s">
        <v>121</v>
      </c>
      <c r="G55" s="18">
        <f>SUM(H55:L55)</f>
        <v>1385.99</v>
      </c>
      <c r="H55" s="63">
        <v>1385.99</v>
      </c>
      <c r="I55" s="63">
        <v>0</v>
      </c>
      <c r="J55" s="63">
        <v>0</v>
      </c>
      <c r="K55" s="63">
        <v>0</v>
      </c>
      <c r="L55" s="63">
        <v>0</v>
      </c>
      <c r="M55" s="17" t="s">
        <v>119</v>
      </c>
    </row>
    <row r="56" spans="2:13" ht="25.5" customHeight="1">
      <c r="B56" s="56"/>
      <c r="C56" s="73"/>
      <c r="D56" s="73"/>
      <c r="E56" s="58" t="s">
        <v>118</v>
      </c>
      <c r="F56" s="38" t="s">
        <v>120</v>
      </c>
      <c r="G56" s="18">
        <f>SUM(H56:L56)</f>
        <v>594.01</v>
      </c>
      <c r="H56" s="63">
        <v>0</v>
      </c>
      <c r="I56" s="18">
        <v>0</v>
      </c>
      <c r="J56" s="18">
        <v>594.01</v>
      </c>
      <c r="K56" s="18">
        <v>0</v>
      </c>
      <c r="L56" s="18">
        <v>0</v>
      </c>
      <c r="M56" s="17" t="s">
        <v>119</v>
      </c>
    </row>
    <row r="57" spans="2:13" ht="26.25" customHeight="1">
      <c r="B57" s="1" t="s">
        <v>34</v>
      </c>
      <c r="C57" s="52"/>
      <c r="D57" s="52"/>
      <c r="E57" s="2" t="s">
        <v>35</v>
      </c>
      <c r="F57" s="40" t="s">
        <v>99</v>
      </c>
      <c r="G57" s="15">
        <f aca="true" t="shared" si="16" ref="G57:L57">G58</f>
        <v>38585.92</v>
      </c>
      <c r="H57" s="15">
        <f t="shared" si="16"/>
        <v>38585.92</v>
      </c>
      <c r="I57" s="15">
        <f t="shared" si="16"/>
        <v>0</v>
      </c>
      <c r="J57" s="15">
        <f t="shared" si="16"/>
        <v>0</v>
      </c>
      <c r="K57" s="15">
        <f t="shared" si="16"/>
        <v>0</v>
      </c>
      <c r="L57" s="15">
        <f t="shared" si="16"/>
        <v>0</v>
      </c>
      <c r="M57" s="15"/>
    </row>
    <row r="58" spans="2:13" ht="16.5" customHeight="1">
      <c r="B58" s="4"/>
      <c r="C58" s="5" t="s">
        <v>36</v>
      </c>
      <c r="D58" s="6"/>
      <c r="E58" s="7" t="s">
        <v>37</v>
      </c>
      <c r="F58" s="39" t="s">
        <v>99</v>
      </c>
      <c r="G58" s="16">
        <f aca="true" t="shared" si="17" ref="G58:L58">G59+G61</f>
        <v>38585.92</v>
      </c>
      <c r="H58" s="16">
        <f t="shared" si="17"/>
        <v>38585.92</v>
      </c>
      <c r="I58" s="16">
        <f t="shared" si="17"/>
        <v>0</v>
      </c>
      <c r="J58" s="16">
        <f t="shared" si="17"/>
        <v>0</v>
      </c>
      <c r="K58" s="16">
        <f t="shared" si="17"/>
        <v>0</v>
      </c>
      <c r="L58" s="16">
        <f t="shared" si="17"/>
        <v>0</v>
      </c>
      <c r="M58" s="16"/>
    </row>
    <row r="59" spans="2:13" ht="16.5" customHeight="1">
      <c r="B59" s="9"/>
      <c r="C59" s="9"/>
      <c r="D59" s="10" t="s">
        <v>7</v>
      </c>
      <c r="E59" s="11" t="s">
        <v>8</v>
      </c>
      <c r="F59" s="12" t="s">
        <v>38</v>
      </c>
      <c r="G59" s="18">
        <f>G60</f>
        <v>25000</v>
      </c>
      <c r="H59" s="18">
        <v>25000</v>
      </c>
      <c r="I59" s="18">
        <v>0</v>
      </c>
      <c r="J59" s="18">
        <v>0</v>
      </c>
      <c r="K59" s="18">
        <v>0</v>
      </c>
      <c r="L59" s="18">
        <v>0</v>
      </c>
      <c r="M59" s="18"/>
    </row>
    <row r="60" spans="2:13" ht="24" customHeight="1">
      <c r="B60" s="9"/>
      <c r="C60" s="9"/>
      <c r="D60" s="9"/>
      <c r="E60" s="11" t="s">
        <v>39</v>
      </c>
      <c r="F60" s="12" t="s">
        <v>38</v>
      </c>
      <c r="G60" s="18">
        <f>SUM(H60:L60)</f>
        <v>25000</v>
      </c>
      <c r="H60" s="18">
        <v>25000</v>
      </c>
      <c r="I60" s="18">
        <v>0</v>
      </c>
      <c r="J60" s="18">
        <v>0</v>
      </c>
      <c r="K60" s="18">
        <v>0</v>
      </c>
      <c r="L60" s="18">
        <v>0</v>
      </c>
      <c r="M60" s="17" t="s">
        <v>69</v>
      </c>
    </row>
    <row r="61" spans="2:13" ht="24" customHeight="1">
      <c r="B61" s="9"/>
      <c r="C61" s="9"/>
      <c r="D61" s="10" t="s">
        <v>18</v>
      </c>
      <c r="E61" s="11" t="s">
        <v>19</v>
      </c>
      <c r="F61" s="38" t="s">
        <v>98</v>
      </c>
      <c r="G61" s="18">
        <f>G62</f>
        <v>13585.92</v>
      </c>
      <c r="H61" s="18">
        <f>H62</f>
        <v>13585.92</v>
      </c>
      <c r="I61" s="18">
        <v>0</v>
      </c>
      <c r="J61" s="18">
        <v>0</v>
      </c>
      <c r="K61" s="18">
        <v>0</v>
      </c>
      <c r="L61" s="18">
        <v>0</v>
      </c>
      <c r="M61" s="18"/>
    </row>
    <row r="62" spans="2:13" ht="22.5" customHeight="1">
      <c r="B62" s="9"/>
      <c r="C62" s="9"/>
      <c r="D62" s="9"/>
      <c r="E62" s="11" t="s">
        <v>40</v>
      </c>
      <c r="F62" s="38" t="s">
        <v>98</v>
      </c>
      <c r="G62" s="18">
        <f>SUM(H62:L62)</f>
        <v>13585.92</v>
      </c>
      <c r="H62" s="18">
        <v>13585.92</v>
      </c>
      <c r="I62" s="18">
        <v>0</v>
      </c>
      <c r="J62" s="18">
        <v>0</v>
      </c>
      <c r="K62" s="18">
        <v>0</v>
      </c>
      <c r="L62" s="18">
        <v>0</v>
      </c>
      <c r="M62" s="17" t="s">
        <v>69</v>
      </c>
    </row>
    <row r="63" spans="2:13" ht="15" customHeight="1">
      <c r="B63" s="1" t="s">
        <v>41</v>
      </c>
      <c r="C63" s="1"/>
      <c r="D63" s="1"/>
      <c r="E63" s="2" t="s">
        <v>42</v>
      </c>
      <c r="F63" s="40" t="s">
        <v>78</v>
      </c>
      <c r="G63" s="15">
        <f>SUM(H63:L63)</f>
        <v>110000</v>
      </c>
      <c r="H63" s="15">
        <v>0</v>
      </c>
      <c r="I63" s="15">
        <f>I64</f>
        <v>110000</v>
      </c>
      <c r="J63" s="15">
        <v>0</v>
      </c>
      <c r="K63" s="15">
        <v>0</v>
      </c>
      <c r="L63" s="15">
        <v>0</v>
      </c>
      <c r="M63" s="15"/>
    </row>
    <row r="64" spans="2:13" ht="16.5" customHeight="1">
      <c r="B64" s="4"/>
      <c r="C64" s="5" t="s">
        <v>43</v>
      </c>
      <c r="D64" s="6"/>
      <c r="E64" s="7" t="s">
        <v>44</v>
      </c>
      <c r="F64" s="39" t="s">
        <v>78</v>
      </c>
      <c r="G64" s="16">
        <f>SUM(H64:L64)</f>
        <v>110000</v>
      </c>
      <c r="H64" s="16">
        <v>0</v>
      </c>
      <c r="I64" s="16">
        <f>I65</f>
        <v>110000</v>
      </c>
      <c r="J64" s="16">
        <v>0</v>
      </c>
      <c r="K64" s="16">
        <v>0</v>
      </c>
      <c r="L64" s="16">
        <v>0</v>
      </c>
      <c r="M64" s="16"/>
    </row>
    <row r="65" spans="2:13" ht="16.5" customHeight="1">
      <c r="B65" s="9"/>
      <c r="C65" s="9"/>
      <c r="D65" s="10" t="s">
        <v>7</v>
      </c>
      <c r="E65" s="11" t="s">
        <v>8</v>
      </c>
      <c r="F65" s="38" t="s">
        <v>78</v>
      </c>
      <c r="G65" s="18">
        <f>SUM(H65:L65)</f>
        <v>110000</v>
      </c>
      <c r="H65" s="18">
        <v>0</v>
      </c>
      <c r="I65" s="18">
        <f>I66</f>
        <v>110000</v>
      </c>
      <c r="J65" s="18">
        <v>0</v>
      </c>
      <c r="K65" s="18">
        <v>0</v>
      </c>
      <c r="L65" s="18">
        <v>0</v>
      </c>
      <c r="M65" s="18"/>
    </row>
    <row r="66" spans="2:13" ht="21.75" customHeight="1">
      <c r="B66" s="9"/>
      <c r="C66" s="9"/>
      <c r="D66" s="9"/>
      <c r="E66" s="11" t="s">
        <v>45</v>
      </c>
      <c r="F66" s="38" t="s">
        <v>78</v>
      </c>
      <c r="G66" s="18">
        <f>SUM(H66:L66)</f>
        <v>110000</v>
      </c>
      <c r="H66" s="18">
        <v>0</v>
      </c>
      <c r="I66" s="20">
        <v>110000</v>
      </c>
      <c r="J66" s="18">
        <v>0</v>
      </c>
      <c r="K66" s="18">
        <v>0</v>
      </c>
      <c r="L66" s="18">
        <v>0</v>
      </c>
      <c r="M66" s="46" t="s">
        <v>94</v>
      </c>
    </row>
    <row r="67" spans="2:13" ht="5.25" customHeight="1">
      <c r="B67" s="69"/>
      <c r="C67" s="69"/>
      <c r="D67" s="69"/>
      <c r="E67" s="70"/>
      <c r="F67" s="70"/>
      <c r="G67" s="19"/>
      <c r="H67" s="19"/>
      <c r="I67" s="19"/>
      <c r="J67" s="19"/>
      <c r="K67" s="19"/>
      <c r="L67" s="19"/>
      <c r="M67" s="19"/>
    </row>
    <row r="68" spans="5:13" ht="19.5" customHeight="1">
      <c r="E68" s="35" t="s">
        <v>74</v>
      </c>
      <c r="F68" s="26">
        <f aca="true" t="shared" si="18" ref="F68:L68">F8+F20+F24+F31+F39+F44+F57+F63</f>
        <v>5591253.88</v>
      </c>
      <c r="G68" s="26">
        <f t="shared" si="18"/>
        <v>5591253.88</v>
      </c>
      <c r="H68" s="26">
        <f t="shared" si="18"/>
        <v>1631022.4</v>
      </c>
      <c r="I68" s="26">
        <f t="shared" si="18"/>
        <v>110000</v>
      </c>
      <c r="J68" s="26">
        <f t="shared" si="18"/>
        <v>147594.01</v>
      </c>
      <c r="K68" s="26">
        <f t="shared" si="18"/>
        <v>3691417.47</v>
      </c>
      <c r="L68" s="26">
        <f t="shared" si="18"/>
        <v>11220</v>
      </c>
      <c r="M68" s="26"/>
    </row>
    <row r="69" ht="3.75" customHeight="1"/>
    <row r="70" spans="11:13" ht="10.5" customHeight="1">
      <c r="K70" s="76" t="s">
        <v>95</v>
      </c>
      <c r="L70" s="76"/>
      <c r="M70" s="76"/>
    </row>
    <row r="71" ht="4.5" customHeight="1">
      <c r="L71" s="27"/>
    </row>
    <row r="72" spans="10:13" ht="12" customHeight="1">
      <c r="J72" s="34"/>
      <c r="K72" s="34"/>
      <c r="L72" s="75" t="s">
        <v>96</v>
      </c>
      <c r="M72" s="75"/>
    </row>
    <row r="73" spans="9:11" ht="12.75">
      <c r="I73" s="28"/>
      <c r="J73" s="74"/>
      <c r="K73" s="74"/>
    </row>
    <row r="74" spans="9:10" ht="12.75">
      <c r="I74" s="29"/>
      <c r="J74" s="29"/>
    </row>
    <row r="75" spans="9:10" ht="15.75">
      <c r="I75" s="30"/>
      <c r="J75" s="30"/>
    </row>
    <row r="76" spans="9:10" ht="7.5" customHeight="1">
      <c r="I76" s="31"/>
      <c r="J76" s="31"/>
    </row>
    <row r="77" spans="9:10" ht="15.75">
      <c r="I77" s="32"/>
      <c r="J77" s="32"/>
    </row>
    <row r="78" spans="9:10" ht="15.75">
      <c r="I78" s="32"/>
      <c r="J78" s="32"/>
    </row>
    <row r="79" spans="9:10" ht="15.75">
      <c r="I79" s="32"/>
      <c r="J79" s="32"/>
    </row>
    <row r="80" spans="9:10" ht="15.75">
      <c r="I80" s="32"/>
      <c r="J80" s="32"/>
    </row>
    <row r="81" spans="9:10" ht="15.75">
      <c r="I81" s="33"/>
      <c r="J81" s="31"/>
    </row>
  </sheetData>
  <mergeCells count="19">
    <mergeCell ref="D47:D48"/>
    <mergeCell ref="M4:M6"/>
    <mergeCell ref="L1:M2"/>
    <mergeCell ref="J73:K73"/>
    <mergeCell ref="L72:M72"/>
    <mergeCell ref="K70:M70"/>
    <mergeCell ref="G4:L4"/>
    <mergeCell ref="H5:L5"/>
    <mergeCell ref="G5:G6"/>
    <mergeCell ref="B4:B6"/>
    <mergeCell ref="B67:D67"/>
    <mergeCell ref="E67:F67"/>
    <mergeCell ref="F4:F6"/>
    <mergeCell ref="E4:E6"/>
    <mergeCell ref="D4:D6"/>
    <mergeCell ref="C4:C6"/>
    <mergeCell ref="C52:C56"/>
    <mergeCell ref="D55:D56"/>
    <mergeCell ref="D42:D43"/>
  </mergeCells>
  <printOptions horizontalCentered="1"/>
  <pageMargins left="0" right="0" top="0.1968503937007874" bottom="0.1968503937007874" header="0.31496062992125984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2008-12-29T12:17:48Z</cp:lastPrinted>
  <dcterms:created xsi:type="dcterms:W3CDTF">2008-11-20T09:34:15Z</dcterms:created>
  <dcterms:modified xsi:type="dcterms:W3CDTF">2008-12-29T12:17:52Z</dcterms:modified>
  <cp:category/>
  <cp:version/>
  <cp:contentType/>
  <cp:contentStatus/>
</cp:coreProperties>
</file>