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<sst xmlns="http://schemas.openxmlformats.org/spreadsheetml/2006/main" count="204" uniqueCount="145">
  <si>
    <t>Dział</t>
  </si>
  <si>
    <t>Rozdział</t>
  </si>
  <si>
    <t>Paragraf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</si>
  <si>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</si>
  <si>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</si>
  <si>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</si>
  <si>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</si>
  <si>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</si>
  <si>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</si>
  <si>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</si>
  <si>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Przebudowa ul. Napoleońskiej</t>
  </si>
  <si>
    <t>2 294 898,00</t>
  </si>
  <si>
    <t>Przebudowa ul. Napoleońskiej w Mławie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</si>
  <si>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</si>
  <si>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</si>
  <si>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</si>
  <si>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</si>
  <si>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</si>
  <si>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</si>
  <si>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</si>
  <si>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5 000,00</t>
  </si>
  <si>
    <t>750</t>
  </si>
  <si>
    <t>Administracja publiczna</t>
  </si>
  <si>
    <t>10 500,00</t>
  </si>
  <si>
    <t>75019</t>
  </si>
  <si>
    <t>Rady powiatów</t>
  </si>
  <si>
    <t>4 000,00</t>
  </si>
  <si>
    <t>Zakup  laptopa</t>
  </si>
  <si>
    <t>75020</t>
  </si>
  <si>
    <t>Starostwa powiatowe</t>
  </si>
  <si>
    <t>6 500,00</t>
  </si>
  <si>
    <t>Zakup kopiarki z modułem dupleksu</t>
  </si>
  <si>
    <t>801</t>
  </si>
  <si>
    <t>Oświata i wychowanie</t>
  </si>
  <si>
    <t>80130</t>
  </si>
  <si>
    <t>Szkoły zawodowe</t>
  </si>
  <si>
    <t>Budowa sali gimnastycznej przy Zespole szkół Nr 2 w Mławie</t>
  </si>
  <si>
    <t>Modernizacja budynków oświatowych jednostek organizacyjnych powiatu mławskiego - dokumentacja</t>
  </si>
  <si>
    <t>70 000,00</t>
  </si>
  <si>
    <t>Zakup zestawu komputerowego</t>
  </si>
  <si>
    <t>853</t>
  </si>
  <si>
    <t>Pozostałe zadania w zakresie polityki społecznej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</si>
  <si>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</si>
  <si>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</si>
  <si>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</si>
  <si>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</si>
  <si>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</si>
  <si>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</si>
  <si>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</si>
  <si>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85410</t>
  </si>
  <si>
    <t>Internaty i bursy szkolne</t>
  </si>
  <si>
    <t xml:space="preserve">Termomodrnizacja budynku Bursy Szkolnej 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</si>
  <si>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</si>
  <si>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</si>
  <si>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</si>
  <si>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</si>
  <si>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</si>
  <si>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</si>
  <si>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</si>
  <si>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</si>
  <si>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</si>
  <si>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</si>
  <si>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</si>
  <si>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</si>
  <si>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</si>
  <si>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</si>
  <si>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</si>
  <si>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</si>
  <si>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</si>
  <si>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</si>
  <si>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</si>
  <si>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</si>
  <si>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</si>
  <si>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</si>
  <si>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</si>
  <si>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</si>
  <si>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</si>
  <si>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</si>
  <si>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</si>
  <si>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</si>
  <si>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 xml:space="preserve">Ogółem </t>
  </si>
  <si>
    <t>Zadania inwestycyjne w 2008 r.</t>
  </si>
  <si>
    <t>Przebudowa drogi Nr P 2356W Staroguby - Strzegowo</t>
  </si>
  <si>
    <t>Przebudowa drogi Nr P 2375W ul. Nowa w Mławie</t>
  </si>
  <si>
    <t>110 000,00</t>
  </si>
  <si>
    <t>754</t>
  </si>
  <si>
    <t>75411</t>
  </si>
  <si>
    <t>Zakup samochodu komunikacyjno-operacyjnego dla KP PSP w Mławie</t>
  </si>
  <si>
    <t>Komenda Powiatowa Państwowej Straży Pożarnej w Mławie</t>
  </si>
  <si>
    <t>Komendy powiatowe Państwowej Straży Pożarnej</t>
  </si>
  <si>
    <t>Bezpieczeństwo publiczne i ochrona przeciwpożarowa</t>
  </si>
  <si>
    <t>852</t>
  </si>
  <si>
    <t>85201</t>
  </si>
  <si>
    <t>Placówki opiekuńczo-wychowawcze</t>
  </si>
  <si>
    <t>Pomoc społeczna</t>
  </si>
  <si>
    <t>3 600,00</t>
  </si>
  <si>
    <t>Zakup komputera</t>
  </si>
  <si>
    <t>Dom Dziecka w Kowalewie</t>
  </si>
  <si>
    <t>69 000,00</t>
  </si>
  <si>
    <t>Przebudowa drogi Nr P 2313W ul. Narutowicza w Mławie - drogowego obiektu mostowego na rzece Seracz w km 0+284</t>
  </si>
  <si>
    <t>Starostwo  Powiatowe w Mławie</t>
  </si>
  <si>
    <t>Przewodniczący Rady Powiatu Mławskiego</t>
  </si>
  <si>
    <t>Witold Okumski</t>
  </si>
  <si>
    <t>Zakup 2 sztuk zestawów komputerowych, notebooka ASUS i kserokopiarki A3</t>
  </si>
  <si>
    <t>Zakup samochodu specjalistycznego oraz termomodernizacja budynku głównego</t>
  </si>
  <si>
    <t>40 000,00</t>
  </si>
  <si>
    <t>120 000,00</t>
  </si>
  <si>
    <t>190 000,00</t>
  </si>
  <si>
    <t>195 000,00</t>
  </si>
  <si>
    <t>13 585,92</t>
  </si>
  <si>
    <t>38 585,92</t>
  </si>
  <si>
    <t>Zakup skokochronu dla KP PSP w Mławie</t>
  </si>
  <si>
    <t>313 440,00</t>
  </si>
  <si>
    <t>5 029 919,75</t>
  </si>
  <si>
    <t xml:space="preserve">5 029 919,75 </t>
  </si>
  <si>
    <t>81,75</t>
  </si>
  <si>
    <t>1 004 150,00</t>
  </si>
  <si>
    <t>Zakup namiotu ewakuacyjnego dla KP PSP w Mławie</t>
  </si>
  <si>
    <t>Zakup generatora piany lekkiej dla KP PSP w Mławie</t>
  </si>
  <si>
    <t>Zakup narzędzi ratowniczych dla KP PSP w Mławie</t>
  </si>
  <si>
    <t>51 990,00</t>
  </si>
  <si>
    <t>37 567,70</t>
  </si>
  <si>
    <t>15 000,00</t>
  </si>
  <si>
    <t>26 597,57</t>
  </si>
  <si>
    <t>26 814,20</t>
  </si>
  <si>
    <t>197 969,47</t>
  </si>
  <si>
    <t>Rozbudowa części budynku Domu Dziecka w Kowalewie oraz wyposażenie nowowybudowanych pomieszczeń</t>
  </si>
  <si>
    <t>33 000,00</t>
  </si>
  <si>
    <t>36 600,00</t>
  </si>
  <si>
    <t>85218</t>
  </si>
  <si>
    <t>Powiatowe centra pomocy rodzinie</t>
  </si>
  <si>
    <t>6068</t>
  </si>
  <si>
    <t>6069</t>
  </si>
  <si>
    <t>Projekt 7.1.2. "Aktywna integracja społeczna i zawodowa w powiecie mławskim" - cross-finansing - udział własny</t>
  </si>
  <si>
    <t>Projekt 7.1.2. "Aktywna integracja społeczna i zawodowa w powiecie mławskim" - cross-finansing - środki unijne</t>
  </si>
  <si>
    <t>Projekt 7.1.2. "Aktywna integracja społeczna i zawodowa w powiecie młwaskim" - cross-finansing - budżet państwa</t>
  </si>
  <si>
    <t>Powiatowe Centrum Pomocy Rodzinie w Mławie</t>
  </si>
  <si>
    <t>594,01</t>
  </si>
  <si>
    <t>1 385,99</t>
  </si>
  <si>
    <t>1 980,00</t>
  </si>
  <si>
    <t>11 220,00</t>
  </si>
  <si>
    <t>13 200,00</t>
  </si>
  <si>
    <t>49 800,00</t>
  </si>
  <si>
    <t>5 648 775,14</t>
  </si>
  <si>
    <t>Załącznik nr 4 do uchwały Rady Powiatu Mławskiego Nr XXI/153/2008 z dnia 30.10.2008r.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</si>
</sst>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8.25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5" fillId="3" borderId="1" xfId="0" applyNumberFormat="1" applyFont="1" applyFill="1" applyAlignment="1">
      <alignment vertical="center" wrapText="1"/>
    </xf>
    <xf numFmtId="49" fontId="18" fillId="3" borderId="1" xfId="0" applyFont="1" applyFill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" fontId="21" fillId="3" borderId="1" xfId="0" applyNumberFormat="1" applyFont="1" applyFill="1" applyAlignment="1">
      <alignment vertical="center" wrapText="1"/>
    </xf>
    <xf numFmtId="49" fontId="20" fillId="3" borderId="7" xfId="0" applyFont="1" applyBorder="1" applyAlignment="1">
      <alignment horizontal="center" vertical="center" wrapText="1"/>
    </xf>
    <xf numFmtId="49" fontId="5" fillId="3" borderId="7" xfId="0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5" fillId="3" borderId="9" xfId="0" applyBorder="1" applyAlignment="1">
      <alignment horizontal="center" vertical="center" wrapText="1"/>
    </xf>
    <xf numFmtId="49" fontId="5" fillId="4" borderId="10" xfId="0" applyFont="1" applyBorder="1" applyAlignment="1">
      <alignment horizontal="center" vertical="center" wrapText="1"/>
    </xf>
    <xf numFmtId="49" fontId="4" fillId="2" borderId="4" xfId="0" applyBorder="1" applyAlignment="1">
      <alignment horizontal="center" vertical="center" wrapText="1"/>
    </xf>
    <xf numFmtId="49" fontId="21" fillId="3" borderId="11" xfId="0" applyFont="1" applyFill="1" applyBorder="1" applyAlignment="1">
      <alignment horizontal="center" vertical="center" wrapText="1"/>
    </xf>
    <xf numFmtId="49" fontId="21" fillId="3" borderId="12" xfId="0" applyFont="1" applyFill="1" applyBorder="1" applyAlignment="1">
      <alignment horizontal="center" vertical="center" wrapText="1"/>
    </xf>
    <xf numFmtId="49" fontId="5" fillId="3" borderId="12" xfId="0" applyBorder="1" applyAlignment="1">
      <alignment horizontal="center" vertical="center" wrapText="1"/>
    </xf>
    <xf numFmtId="49" fontId="5" fillId="3" borderId="13" xfId="0" applyBorder="1" applyAlignment="1">
      <alignment horizontal="center" vertical="center" wrapText="1"/>
    </xf>
    <xf numFmtId="49" fontId="18" fillId="3" borderId="1" xfId="0" applyFont="1" applyFill="1" applyAlignment="1">
      <alignment horizontal="right" vertical="center" wrapText="1"/>
    </xf>
    <xf numFmtId="4" fontId="18" fillId="3" borderId="1" xfId="0" applyNumberFormat="1" applyFont="1" applyFill="1" applyAlignment="1">
      <alignment vertical="center" wrapText="1"/>
    </xf>
    <xf numFmtId="49" fontId="5" fillId="3" borderId="14" xfId="0" applyBorder="1" applyAlignment="1">
      <alignment horizontal="center" vertical="center" wrapText="1"/>
    </xf>
    <xf numFmtId="49" fontId="5" fillId="4" borderId="3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left" vertical="center" wrapText="1"/>
    </xf>
    <xf numFmtId="49" fontId="2" fillId="4" borderId="15" xfId="0" applyBorder="1" applyAlignment="1">
      <alignment horizontal="center" vertical="center" wrapText="1"/>
    </xf>
    <xf numFmtId="49" fontId="5" fillId="3" borderId="16" xfId="0" applyFont="1" applyBorder="1" applyAlignment="1">
      <alignment horizontal="center" vertical="center" wrapText="1"/>
    </xf>
    <xf numFmtId="49" fontId="5" fillId="3" borderId="17" xfId="0" applyBorder="1" applyAlignment="1">
      <alignment horizontal="center" vertical="center" wrapText="1"/>
    </xf>
    <xf numFmtId="4" fontId="5" fillId="3" borderId="1" xfId="0" applyNumberFormat="1" applyFill="1" applyAlignment="1">
      <alignment vertical="center" wrapText="1"/>
    </xf>
    <xf numFmtId="4" fontId="18" fillId="3" borderId="1" xfId="0" applyNumberFormat="1" applyFont="1" applyAlignment="1">
      <alignment vertical="center" wrapText="1"/>
    </xf>
    <xf numFmtId="49" fontId="8" fillId="3" borderId="3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49" fontId="6" fillId="3" borderId="19" xfId="0" applyFont="1" applyBorder="1" applyAlignment="1">
      <alignment horizontal="center" vertical="top" wrapText="1"/>
    </xf>
    <xf numFmtId="49" fontId="11" fillId="3" borderId="11" xfId="0" applyFont="1" applyBorder="1" applyAlignment="1">
      <alignment horizontal="center" vertical="center" wrapText="1"/>
    </xf>
    <xf numFmtId="49" fontId="11" fillId="3" borderId="13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20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" fillId="3" borderId="11" xfId="0" applyBorder="1" applyAlignment="1">
      <alignment horizontal="center" vertical="center" wrapText="1"/>
    </xf>
    <xf numFmtId="49" fontId="5" fillId="3" borderId="12" xfId="0" applyBorder="1" applyAlignment="1">
      <alignment horizontal="center" vertical="center" wrapText="1"/>
    </xf>
    <xf numFmtId="49" fontId="5" fillId="3" borderId="13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workbookViewId="0" topLeftCell="B1">
      <selection activeCell="B1" sqref="B1:M71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10.16015625" style="0" customWidth="1"/>
    <col min="5" max="5" width="39" style="0" customWidth="1"/>
    <col min="6" max="6" width="15.16015625" style="0" customWidth="1"/>
    <col min="7" max="7" width="13.16015625" style="0" customWidth="1"/>
    <col min="8" max="8" width="12.33203125" style="0" customWidth="1"/>
    <col min="9" max="9" width="10.5" style="0" customWidth="1"/>
    <col min="10" max="10" width="10.83203125" style="0" customWidth="1"/>
    <col min="11" max="11" width="15.5" style="0" customWidth="1"/>
    <col min="12" max="12" width="13" style="0" customWidth="1"/>
    <col min="13" max="13" width="24.83203125" style="0" customWidth="1"/>
  </cols>
  <sheetData>
    <row r="1" spans="10:13" ht="44.25" customHeight="1">
      <c r="J1" s="49"/>
      <c r="L1" s="73" t="s">
        <v>144</v>
      </c>
      <c r="M1" s="73"/>
    </row>
    <row r="2" spans="6:13" ht="12.75">
      <c r="F2" s="37" t="s">
        <v>81</v>
      </c>
      <c r="G2" s="37"/>
      <c r="H2" s="37"/>
      <c r="L2" s="73"/>
      <c r="M2" s="73"/>
    </row>
    <row r="4" spans="1:13" ht="10.5" customHeight="1">
      <c r="A4" s="20"/>
      <c r="B4" s="82" t="s">
        <v>0</v>
      </c>
      <c r="C4" s="82" t="s">
        <v>1</v>
      </c>
      <c r="D4" s="82" t="s">
        <v>2</v>
      </c>
      <c r="E4" s="82" t="s">
        <v>52</v>
      </c>
      <c r="F4" s="82" t="s">
        <v>57</v>
      </c>
      <c r="G4" s="77" t="s">
        <v>71</v>
      </c>
      <c r="H4" s="78"/>
      <c r="I4" s="78"/>
      <c r="J4" s="78"/>
      <c r="K4" s="78"/>
      <c r="L4" s="78"/>
      <c r="M4" s="72" t="s">
        <v>69</v>
      </c>
    </row>
    <row r="5" spans="2:13" ht="13.5" customHeight="1">
      <c r="B5" s="82"/>
      <c r="C5" s="82"/>
      <c r="D5" s="82"/>
      <c r="E5" s="82"/>
      <c r="F5" s="82"/>
      <c r="G5" s="80" t="s">
        <v>74</v>
      </c>
      <c r="H5" s="79" t="s">
        <v>70</v>
      </c>
      <c r="I5" s="79"/>
      <c r="J5" s="79"/>
      <c r="K5" s="79"/>
      <c r="L5" s="79"/>
      <c r="M5" s="72"/>
    </row>
    <row r="6" spans="2:13" ht="112.5" customHeight="1">
      <c r="B6" s="82"/>
      <c r="C6" s="82"/>
      <c r="D6" s="82"/>
      <c r="E6" s="82"/>
      <c r="F6" s="82"/>
      <c r="G6" s="81"/>
      <c r="H6" s="24" t="s">
        <v>53</v>
      </c>
      <c r="I6" s="23" t="s">
        <v>54</v>
      </c>
      <c r="J6" s="23" t="s">
        <v>55</v>
      </c>
      <c r="K6" s="22" t="s">
        <v>56</v>
      </c>
      <c r="L6" s="26" t="s">
        <v>68</v>
      </c>
      <c r="M6" s="72"/>
    </row>
    <row r="7" spans="2:13" ht="9" customHeight="1">
      <c r="B7" s="25" t="s">
        <v>58</v>
      </c>
      <c r="C7" s="25" t="s">
        <v>59</v>
      </c>
      <c r="D7" s="25" t="s">
        <v>60</v>
      </c>
      <c r="E7" s="25" t="s">
        <v>61</v>
      </c>
      <c r="F7" s="25" t="s">
        <v>62</v>
      </c>
      <c r="G7" s="25" t="s">
        <v>63</v>
      </c>
      <c r="H7" s="13" t="s">
        <v>64</v>
      </c>
      <c r="I7" s="13" t="s">
        <v>65</v>
      </c>
      <c r="J7" s="13" t="s">
        <v>66</v>
      </c>
      <c r="K7" s="13" t="s">
        <v>67</v>
      </c>
      <c r="L7" s="13" t="s">
        <v>72</v>
      </c>
      <c r="M7" s="25" t="s">
        <v>73</v>
      </c>
    </row>
    <row r="8" spans="2:13" ht="16.5" customHeight="1">
      <c r="B8" s="1" t="s">
        <v>3</v>
      </c>
      <c r="C8" s="1"/>
      <c r="D8" s="1"/>
      <c r="E8" s="2" t="s">
        <v>4</v>
      </c>
      <c r="F8" s="41" t="s">
        <v>114</v>
      </c>
      <c r="G8" s="15">
        <f aca="true" t="shared" si="0" ref="G8:L9">G9</f>
        <v>5029919.75</v>
      </c>
      <c r="H8" s="15">
        <f t="shared" si="0"/>
        <v>1400481.75</v>
      </c>
      <c r="I8" s="15">
        <f t="shared" si="0"/>
        <v>0</v>
      </c>
      <c r="J8" s="15">
        <f t="shared" si="0"/>
        <v>0</v>
      </c>
      <c r="K8" s="15">
        <f t="shared" si="0"/>
        <v>3629438</v>
      </c>
      <c r="L8" s="15">
        <f t="shared" si="0"/>
        <v>0</v>
      </c>
      <c r="M8" s="15"/>
    </row>
    <row r="9" spans="2:13" ht="16.5" customHeight="1">
      <c r="B9" s="4"/>
      <c r="C9" s="5" t="s">
        <v>5</v>
      </c>
      <c r="D9" s="6"/>
      <c r="E9" s="7" t="s">
        <v>6</v>
      </c>
      <c r="F9" s="40" t="s">
        <v>113</v>
      </c>
      <c r="G9" s="17">
        <f t="shared" si="0"/>
        <v>5029919.75</v>
      </c>
      <c r="H9" s="17">
        <f t="shared" si="0"/>
        <v>1400481.75</v>
      </c>
      <c r="I9" s="17">
        <f t="shared" si="0"/>
        <v>0</v>
      </c>
      <c r="J9" s="17">
        <f t="shared" si="0"/>
        <v>0</v>
      </c>
      <c r="K9" s="17">
        <f>K10</f>
        <v>3629438</v>
      </c>
      <c r="L9" s="17">
        <f t="shared" si="0"/>
        <v>0</v>
      </c>
      <c r="M9" s="17"/>
    </row>
    <row r="10" spans="2:13" ht="16.5" customHeight="1">
      <c r="B10" s="9"/>
      <c r="C10" s="9"/>
      <c r="D10" s="10" t="s">
        <v>7</v>
      </c>
      <c r="E10" s="11" t="s">
        <v>8</v>
      </c>
      <c r="F10" s="18">
        <v>5029919.75</v>
      </c>
      <c r="G10" s="18">
        <f>SUM(G11:G16)</f>
        <v>5029919.75</v>
      </c>
      <c r="H10" s="18">
        <f>SUM(H11:H16)</f>
        <v>1400481.75</v>
      </c>
      <c r="I10" s="18">
        <f>SUM(I11:I13)</f>
        <v>0</v>
      </c>
      <c r="J10" s="18">
        <f>SUM(J11:J13)</f>
        <v>0</v>
      </c>
      <c r="K10" s="18">
        <f>SUM(K11:K16)</f>
        <v>3629438</v>
      </c>
      <c r="L10" s="18">
        <f>SUM(L11:L13)</f>
        <v>0</v>
      </c>
      <c r="M10" s="19"/>
    </row>
    <row r="11" spans="2:13" ht="25.5" customHeight="1">
      <c r="B11" s="9"/>
      <c r="C11" s="9"/>
      <c r="D11" s="9"/>
      <c r="E11" s="11" t="s">
        <v>9</v>
      </c>
      <c r="F11" s="39" t="s">
        <v>98</v>
      </c>
      <c r="G11" s="18">
        <f aca="true" t="shared" si="1" ref="G11:G16">SUM(H11:L11)</f>
        <v>69000</v>
      </c>
      <c r="H11" s="19">
        <v>69000</v>
      </c>
      <c r="I11" s="19">
        <v>0</v>
      </c>
      <c r="J11" s="19">
        <v>0</v>
      </c>
      <c r="K11" s="19">
        <v>0</v>
      </c>
      <c r="L11" s="19">
        <v>0</v>
      </c>
      <c r="M11" s="18" t="s">
        <v>79</v>
      </c>
    </row>
    <row r="12" spans="2:13" ht="20.25" customHeight="1">
      <c r="B12" s="9"/>
      <c r="C12" s="9"/>
      <c r="D12" s="9"/>
      <c r="E12" s="11" t="s">
        <v>10</v>
      </c>
      <c r="F12" s="12" t="s">
        <v>11</v>
      </c>
      <c r="G12" s="18">
        <f t="shared" si="1"/>
        <v>2294898</v>
      </c>
      <c r="H12" s="19">
        <v>0</v>
      </c>
      <c r="I12" s="19">
        <v>0</v>
      </c>
      <c r="J12" s="19">
        <v>0</v>
      </c>
      <c r="K12" s="19">
        <v>2294898</v>
      </c>
      <c r="L12" s="19">
        <v>0</v>
      </c>
      <c r="M12" s="18" t="s">
        <v>79</v>
      </c>
    </row>
    <row r="13" spans="2:13" ht="24" customHeight="1">
      <c r="B13" s="9"/>
      <c r="C13" s="9"/>
      <c r="D13" s="9"/>
      <c r="E13" s="11" t="s">
        <v>12</v>
      </c>
      <c r="F13" s="39" t="s">
        <v>112</v>
      </c>
      <c r="G13" s="18">
        <f t="shared" si="1"/>
        <v>313440</v>
      </c>
      <c r="H13" s="19">
        <v>0</v>
      </c>
      <c r="I13" s="19">
        <v>0</v>
      </c>
      <c r="J13" s="19">
        <v>0</v>
      </c>
      <c r="K13" s="19">
        <v>313440</v>
      </c>
      <c r="L13" s="19">
        <v>0</v>
      </c>
      <c r="M13" s="18" t="s">
        <v>79</v>
      </c>
    </row>
    <row r="14" spans="2:13" ht="35.25" customHeight="1">
      <c r="B14" s="9"/>
      <c r="C14" s="9"/>
      <c r="D14" s="9"/>
      <c r="E14" s="38" t="s">
        <v>99</v>
      </c>
      <c r="F14" s="39" t="s">
        <v>116</v>
      </c>
      <c r="G14" s="18">
        <f t="shared" si="1"/>
        <v>1004150</v>
      </c>
      <c r="H14" s="19">
        <v>982800</v>
      </c>
      <c r="I14" s="19">
        <v>0</v>
      </c>
      <c r="J14" s="19">
        <v>0</v>
      </c>
      <c r="K14" s="19">
        <v>21350</v>
      </c>
      <c r="L14" s="19">
        <v>0</v>
      </c>
      <c r="M14" s="18" t="s">
        <v>79</v>
      </c>
    </row>
    <row r="15" spans="2:13" ht="24" customHeight="1">
      <c r="B15" s="9"/>
      <c r="C15" s="9"/>
      <c r="D15" s="9"/>
      <c r="E15" s="38" t="s">
        <v>82</v>
      </c>
      <c r="F15" s="18">
        <v>1348350</v>
      </c>
      <c r="G15" s="18">
        <f t="shared" si="1"/>
        <v>1348350</v>
      </c>
      <c r="H15" s="19">
        <v>348600</v>
      </c>
      <c r="I15" s="19">
        <v>0</v>
      </c>
      <c r="J15" s="19">
        <v>0</v>
      </c>
      <c r="K15" s="19">
        <v>999750</v>
      </c>
      <c r="L15" s="19">
        <v>0</v>
      </c>
      <c r="M15" s="18" t="s">
        <v>79</v>
      </c>
    </row>
    <row r="16" spans="2:13" ht="24" customHeight="1">
      <c r="B16" s="9"/>
      <c r="C16" s="9"/>
      <c r="D16" s="9"/>
      <c r="E16" s="38" t="s">
        <v>83</v>
      </c>
      <c r="F16" s="39" t="s">
        <v>115</v>
      </c>
      <c r="G16" s="18">
        <f t="shared" si="1"/>
        <v>81.75</v>
      </c>
      <c r="H16" s="19">
        <v>81.75</v>
      </c>
      <c r="I16" s="19">
        <v>0</v>
      </c>
      <c r="J16" s="19">
        <v>0</v>
      </c>
      <c r="K16" s="19">
        <v>0</v>
      </c>
      <c r="L16" s="19">
        <v>0</v>
      </c>
      <c r="M16" s="18" t="s">
        <v>79</v>
      </c>
    </row>
    <row r="17" spans="2:13" ht="16.5" customHeight="1">
      <c r="B17" s="1" t="s">
        <v>13</v>
      </c>
      <c r="C17" s="1"/>
      <c r="D17" s="1"/>
      <c r="E17" s="2" t="s">
        <v>14</v>
      </c>
      <c r="F17" s="3" t="s">
        <v>15</v>
      </c>
      <c r="G17" s="16">
        <f aca="true" t="shared" si="2" ref="G17:L18">G18</f>
        <v>17000</v>
      </c>
      <c r="H17" s="16">
        <f t="shared" si="2"/>
        <v>0</v>
      </c>
      <c r="I17" s="16">
        <f t="shared" si="2"/>
        <v>0</v>
      </c>
      <c r="J17" s="16">
        <f t="shared" si="2"/>
        <v>17000</v>
      </c>
      <c r="K17" s="16">
        <f t="shared" si="2"/>
        <v>0</v>
      </c>
      <c r="L17" s="16">
        <f t="shared" si="2"/>
        <v>0</v>
      </c>
      <c r="M17" s="16"/>
    </row>
    <row r="18" spans="2:13" ht="16.5" customHeight="1">
      <c r="B18" s="4"/>
      <c r="C18" s="5" t="s">
        <v>16</v>
      </c>
      <c r="D18" s="6"/>
      <c r="E18" s="7" t="s">
        <v>17</v>
      </c>
      <c r="F18" s="8" t="s">
        <v>15</v>
      </c>
      <c r="G18" s="17">
        <f t="shared" si="2"/>
        <v>17000</v>
      </c>
      <c r="H18" s="17">
        <f t="shared" si="2"/>
        <v>0</v>
      </c>
      <c r="I18" s="17">
        <f t="shared" si="2"/>
        <v>0</v>
      </c>
      <c r="J18" s="17">
        <f t="shared" si="2"/>
        <v>17000</v>
      </c>
      <c r="K18" s="17">
        <f t="shared" si="2"/>
        <v>0</v>
      </c>
      <c r="L18" s="17">
        <f t="shared" si="2"/>
        <v>0</v>
      </c>
      <c r="M18" s="17"/>
    </row>
    <row r="19" spans="2:13" ht="24" customHeight="1">
      <c r="B19" s="9"/>
      <c r="C19" s="9"/>
      <c r="D19" s="10" t="s">
        <v>18</v>
      </c>
      <c r="E19" s="11" t="s">
        <v>19</v>
      </c>
      <c r="F19" s="12" t="s">
        <v>15</v>
      </c>
      <c r="G19" s="19">
        <f aca="true" t="shared" si="3" ref="G19:L19">SUM(G20:G20)</f>
        <v>17000</v>
      </c>
      <c r="H19" s="19">
        <f t="shared" si="3"/>
        <v>0</v>
      </c>
      <c r="I19" s="19">
        <f t="shared" si="3"/>
        <v>0</v>
      </c>
      <c r="J19" s="19">
        <f t="shared" si="3"/>
        <v>17000</v>
      </c>
      <c r="K19" s="19">
        <f t="shared" si="3"/>
        <v>0</v>
      </c>
      <c r="L19" s="19">
        <f t="shared" si="3"/>
        <v>0</v>
      </c>
      <c r="M19" s="19"/>
    </row>
    <row r="20" spans="2:13" ht="31.5" customHeight="1">
      <c r="B20" s="9"/>
      <c r="C20" s="9"/>
      <c r="D20" s="9"/>
      <c r="E20" s="38" t="s">
        <v>103</v>
      </c>
      <c r="F20" s="39" t="s">
        <v>15</v>
      </c>
      <c r="G20" s="19">
        <f>SUM(H20:L20)</f>
        <v>17000</v>
      </c>
      <c r="H20" s="19">
        <v>0</v>
      </c>
      <c r="I20" s="19">
        <v>0</v>
      </c>
      <c r="J20" s="19">
        <v>17000</v>
      </c>
      <c r="K20" s="19">
        <v>0</v>
      </c>
      <c r="L20" s="19">
        <v>0</v>
      </c>
      <c r="M20" s="18" t="s">
        <v>78</v>
      </c>
    </row>
    <row r="21" spans="2:13" ht="16.5" customHeight="1">
      <c r="B21" s="1" t="s">
        <v>21</v>
      </c>
      <c r="C21" s="1"/>
      <c r="D21" s="1"/>
      <c r="E21" s="2" t="s">
        <v>22</v>
      </c>
      <c r="F21" s="3" t="s">
        <v>23</v>
      </c>
      <c r="G21" s="16">
        <f aca="true" t="shared" si="4" ref="G21:L21">G22+G25</f>
        <v>10500</v>
      </c>
      <c r="H21" s="16">
        <f t="shared" si="4"/>
        <v>10500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/>
    </row>
    <row r="22" spans="2:13" ht="16.5" customHeight="1">
      <c r="B22" s="4"/>
      <c r="C22" s="5" t="s">
        <v>24</v>
      </c>
      <c r="D22" s="6"/>
      <c r="E22" s="7" t="s">
        <v>25</v>
      </c>
      <c r="F22" s="8" t="s">
        <v>26</v>
      </c>
      <c r="G22" s="17">
        <f aca="true" t="shared" si="5" ref="G22:L23">G23</f>
        <v>4000</v>
      </c>
      <c r="H22" s="17">
        <f t="shared" si="5"/>
        <v>4000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/>
    </row>
    <row r="23" spans="2:13" ht="24.75" customHeight="1">
      <c r="B23" s="9"/>
      <c r="C23" s="9"/>
      <c r="D23" s="10" t="s">
        <v>18</v>
      </c>
      <c r="E23" s="11" t="s">
        <v>19</v>
      </c>
      <c r="F23" s="12" t="s">
        <v>26</v>
      </c>
      <c r="G23" s="19">
        <f t="shared" si="5"/>
        <v>4000</v>
      </c>
      <c r="H23" s="19">
        <f t="shared" si="5"/>
        <v>4000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/>
    </row>
    <row r="24" spans="2:13" ht="22.5" customHeight="1">
      <c r="B24" s="9"/>
      <c r="C24" s="9"/>
      <c r="D24" s="9"/>
      <c r="E24" s="11" t="s">
        <v>27</v>
      </c>
      <c r="F24" s="12" t="s">
        <v>26</v>
      </c>
      <c r="G24" s="19">
        <f>SUM(H24:L24)</f>
        <v>4000</v>
      </c>
      <c r="H24" s="19">
        <v>4000</v>
      </c>
      <c r="I24" s="19">
        <v>0</v>
      </c>
      <c r="J24" s="19">
        <v>0</v>
      </c>
      <c r="K24" s="19">
        <v>0</v>
      </c>
      <c r="L24" s="19">
        <v>0</v>
      </c>
      <c r="M24" s="18" t="s">
        <v>77</v>
      </c>
    </row>
    <row r="25" spans="2:13" ht="16.5" customHeight="1">
      <c r="B25" s="4"/>
      <c r="C25" s="5" t="s">
        <v>28</v>
      </c>
      <c r="D25" s="6"/>
      <c r="E25" s="7" t="s">
        <v>29</v>
      </c>
      <c r="F25" s="8" t="s">
        <v>30</v>
      </c>
      <c r="G25" s="17">
        <f aca="true" t="shared" si="6" ref="G25:L26">G26</f>
        <v>6500</v>
      </c>
      <c r="H25" s="17">
        <f t="shared" si="6"/>
        <v>6500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/>
    </row>
    <row r="26" spans="2:13" ht="24" customHeight="1">
      <c r="B26" s="9"/>
      <c r="C26" s="9"/>
      <c r="D26" s="10" t="s">
        <v>18</v>
      </c>
      <c r="E26" s="11" t="s">
        <v>19</v>
      </c>
      <c r="F26" s="12" t="s">
        <v>30</v>
      </c>
      <c r="G26" s="19">
        <f t="shared" si="6"/>
        <v>6500</v>
      </c>
      <c r="H26" s="19">
        <f t="shared" si="6"/>
        <v>6500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/>
    </row>
    <row r="27" spans="2:13" ht="22.5" customHeight="1">
      <c r="B27" s="9"/>
      <c r="C27" s="9"/>
      <c r="D27" s="9"/>
      <c r="E27" s="11" t="s">
        <v>31</v>
      </c>
      <c r="F27" s="12" t="s">
        <v>30</v>
      </c>
      <c r="G27" s="19">
        <f>SUM(H27:L27)</f>
        <v>6500</v>
      </c>
      <c r="H27" s="19">
        <v>6500</v>
      </c>
      <c r="I27" s="19">
        <v>0</v>
      </c>
      <c r="J27" s="19">
        <v>0</v>
      </c>
      <c r="K27" s="19">
        <v>0</v>
      </c>
      <c r="L27" s="19">
        <v>0</v>
      </c>
      <c r="M27" s="18" t="s">
        <v>77</v>
      </c>
    </row>
    <row r="28" spans="2:13" ht="24.75" customHeight="1">
      <c r="B28" s="42" t="s">
        <v>85</v>
      </c>
      <c r="C28" s="1"/>
      <c r="D28" s="1"/>
      <c r="E28" s="46" t="s">
        <v>90</v>
      </c>
      <c r="F28" s="41" t="s">
        <v>125</v>
      </c>
      <c r="G28" s="16">
        <f aca="true" t="shared" si="7" ref="G28:L28">G29</f>
        <v>197969.47</v>
      </c>
      <c r="H28" s="16">
        <f t="shared" si="7"/>
        <v>95990.00000000001</v>
      </c>
      <c r="I28" s="16">
        <f t="shared" si="7"/>
        <v>0</v>
      </c>
      <c r="J28" s="16">
        <f t="shared" si="7"/>
        <v>0</v>
      </c>
      <c r="K28" s="16">
        <f t="shared" si="7"/>
        <v>101979.47</v>
      </c>
      <c r="L28" s="16">
        <f t="shared" si="7"/>
        <v>0</v>
      </c>
      <c r="M28" s="16"/>
    </row>
    <row r="29" spans="2:13" ht="23.25" customHeight="1">
      <c r="B29" s="4"/>
      <c r="C29" s="43" t="s">
        <v>86</v>
      </c>
      <c r="D29" s="6"/>
      <c r="E29" s="45" t="s">
        <v>89</v>
      </c>
      <c r="F29" s="40" t="s">
        <v>125</v>
      </c>
      <c r="G29" s="17">
        <f>SUM(G30)</f>
        <v>197969.47</v>
      </c>
      <c r="H29" s="17">
        <f>SUM(H30)</f>
        <v>95990.00000000001</v>
      </c>
      <c r="I29" s="17">
        <f>SUM(I30)</f>
        <v>0</v>
      </c>
      <c r="J29" s="17">
        <f>SUM(J30)</f>
        <v>0</v>
      </c>
      <c r="K29" s="17">
        <f>SUM(K30)</f>
        <v>101979.47</v>
      </c>
      <c r="L29" s="17">
        <f>L30+L38</f>
        <v>0</v>
      </c>
      <c r="M29" s="17"/>
    </row>
    <row r="30" spans="2:13" ht="25.5" customHeight="1">
      <c r="B30" s="9"/>
      <c r="C30" s="9"/>
      <c r="D30" s="44" t="s">
        <v>18</v>
      </c>
      <c r="E30" s="11" t="s">
        <v>19</v>
      </c>
      <c r="F30" s="48" t="s">
        <v>125</v>
      </c>
      <c r="G30" s="19">
        <f>SUM(G31:G31:G36)</f>
        <v>197969.47</v>
      </c>
      <c r="H30" s="19">
        <f>SUM(H31:H31:H36)</f>
        <v>95990.00000000001</v>
      </c>
      <c r="I30" s="19">
        <f>SUM(I31:I37)</f>
        <v>0</v>
      </c>
      <c r="J30" s="19">
        <f>SUM(J31:J37)</f>
        <v>0</v>
      </c>
      <c r="K30" s="19">
        <f>SUM(K31:K36)</f>
        <v>101979.47</v>
      </c>
      <c r="L30" s="19">
        <f>SUM(L31:L37)</f>
        <v>0</v>
      </c>
      <c r="M30" s="19"/>
    </row>
    <row r="31" spans="2:13" ht="32.25" customHeight="1">
      <c r="B31" s="9"/>
      <c r="C31" s="9"/>
      <c r="D31" s="9"/>
      <c r="E31" s="38" t="s">
        <v>87</v>
      </c>
      <c r="F31" s="48" t="s">
        <v>120</v>
      </c>
      <c r="G31" s="19">
        <f aca="true" t="shared" si="8" ref="G31:G36">SUM(H31:L31)</f>
        <v>51990</v>
      </c>
      <c r="H31" s="19">
        <v>46990</v>
      </c>
      <c r="I31" s="19">
        <v>0</v>
      </c>
      <c r="J31" s="19">
        <v>0</v>
      </c>
      <c r="K31" s="19">
        <v>5000</v>
      </c>
      <c r="L31" s="19">
        <v>0</v>
      </c>
      <c r="M31" s="18" t="s">
        <v>88</v>
      </c>
    </row>
    <row r="32" spans="2:13" ht="32.25" customHeight="1">
      <c r="B32" s="9"/>
      <c r="C32" s="9"/>
      <c r="D32" s="9"/>
      <c r="E32" s="38" t="s">
        <v>117</v>
      </c>
      <c r="F32" s="48" t="s">
        <v>121</v>
      </c>
      <c r="G32" s="19">
        <f t="shared" si="8"/>
        <v>37567.7</v>
      </c>
      <c r="H32" s="19">
        <v>18783.85</v>
      </c>
      <c r="I32" s="19">
        <v>0</v>
      </c>
      <c r="J32" s="19">
        <v>0</v>
      </c>
      <c r="K32" s="19">
        <v>18783.85</v>
      </c>
      <c r="L32" s="19">
        <v>0</v>
      </c>
      <c r="M32" s="18" t="s">
        <v>88</v>
      </c>
    </row>
    <row r="33" spans="2:13" ht="32.25" customHeight="1">
      <c r="B33" s="9"/>
      <c r="C33" s="9"/>
      <c r="D33" s="9"/>
      <c r="E33" s="38" t="s">
        <v>118</v>
      </c>
      <c r="F33" s="48" t="s">
        <v>122</v>
      </c>
      <c r="G33" s="19">
        <f t="shared" si="8"/>
        <v>15000</v>
      </c>
      <c r="H33" s="19">
        <v>7500</v>
      </c>
      <c r="I33" s="19">
        <v>0</v>
      </c>
      <c r="J33" s="19">
        <v>0</v>
      </c>
      <c r="K33" s="19">
        <v>7500</v>
      </c>
      <c r="L33" s="19">
        <v>0</v>
      </c>
      <c r="M33" s="18" t="s">
        <v>88</v>
      </c>
    </row>
    <row r="34" spans="2:13" ht="32.25" customHeight="1">
      <c r="B34" s="9"/>
      <c r="C34" s="9"/>
      <c r="D34" s="9"/>
      <c r="E34" s="38" t="s">
        <v>119</v>
      </c>
      <c r="F34" s="48" t="s">
        <v>123</v>
      </c>
      <c r="G34" s="19">
        <f t="shared" si="8"/>
        <v>26597.57</v>
      </c>
      <c r="H34" s="19">
        <v>9309.05</v>
      </c>
      <c r="I34" s="19">
        <v>0</v>
      </c>
      <c r="J34" s="19">
        <v>0</v>
      </c>
      <c r="K34" s="19">
        <v>17288.52</v>
      </c>
      <c r="L34" s="19">
        <v>0</v>
      </c>
      <c r="M34" s="18" t="s">
        <v>88</v>
      </c>
    </row>
    <row r="35" spans="2:13" ht="32.25" customHeight="1">
      <c r="B35" s="9"/>
      <c r="C35" s="9"/>
      <c r="D35" s="9"/>
      <c r="E35" s="38" t="s">
        <v>111</v>
      </c>
      <c r="F35" s="48" t="s">
        <v>124</v>
      </c>
      <c r="G35" s="19">
        <f t="shared" si="8"/>
        <v>26814.2</v>
      </c>
      <c r="H35" s="19">
        <v>13407.1</v>
      </c>
      <c r="I35" s="19">
        <v>0</v>
      </c>
      <c r="J35" s="19">
        <v>0</v>
      </c>
      <c r="K35" s="19">
        <v>13407.1</v>
      </c>
      <c r="L35" s="19">
        <v>0</v>
      </c>
      <c r="M35" s="18" t="s">
        <v>88</v>
      </c>
    </row>
    <row r="36" spans="2:13" ht="32.25" customHeight="1">
      <c r="B36" s="9"/>
      <c r="C36" s="9"/>
      <c r="D36" s="9"/>
      <c r="E36" s="38" t="s">
        <v>104</v>
      </c>
      <c r="F36" s="48" t="s">
        <v>105</v>
      </c>
      <c r="G36" s="19">
        <f t="shared" si="8"/>
        <v>40000</v>
      </c>
      <c r="H36" s="19">
        <v>0</v>
      </c>
      <c r="I36" s="19">
        <v>0</v>
      </c>
      <c r="J36" s="19">
        <v>0</v>
      </c>
      <c r="K36" s="19">
        <v>40000</v>
      </c>
      <c r="L36" s="19">
        <v>0</v>
      </c>
      <c r="M36" s="18" t="s">
        <v>88</v>
      </c>
    </row>
    <row r="37" spans="2:13" ht="16.5" customHeight="1">
      <c r="B37" s="1" t="s">
        <v>32</v>
      </c>
      <c r="C37" s="1"/>
      <c r="D37" s="1"/>
      <c r="E37" s="2" t="s">
        <v>33</v>
      </c>
      <c r="F37" s="41" t="s">
        <v>108</v>
      </c>
      <c r="G37" s="16">
        <f aca="true" t="shared" si="9" ref="G37:L37">G38</f>
        <v>195000</v>
      </c>
      <c r="H37" s="16">
        <f t="shared" si="9"/>
        <v>195000</v>
      </c>
      <c r="I37" s="16">
        <f t="shared" si="9"/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6"/>
    </row>
    <row r="38" spans="2:13" ht="16.5" customHeight="1">
      <c r="B38" s="4"/>
      <c r="C38" s="5" t="s">
        <v>34</v>
      </c>
      <c r="D38" s="6"/>
      <c r="E38" s="7" t="s">
        <v>35</v>
      </c>
      <c r="F38" s="40" t="s">
        <v>108</v>
      </c>
      <c r="G38" s="17">
        <f aca="true" t="shared" si="10" ref="G38:L38">G39+G42</f>
        <v>195000</v>
      </c>
      <c r="H38" s="17">
        <f t="shared" si="10"/>
        <v>195000</v>
      </c>
      <c r="I38" s="17">
        <f t="shared" si="10"/>
        <v>0</v>
      </c>
      <c r="J38" s="17">
        <f t="shared" si="10"/>
        <v>0</v>
      </c>
      <c r="K38" s="17">
        <f t="shared" si="10"/>
        <v>0</v>
      </c>
      <c r="L38" s="17">
        <f t="shared" si="10"/>
        <v>0</v>
      </c>
      <c r="M38" s="17"/>
    </row>
    <row r="39" spans="2:13" ht="16.5" customHeight="1">
      <c r="B39" s="9"/>
      <c r="C39" s="9"/>
      <c r="D39" s="10" t="s">
        <v>7</v>
      </c>
      <c r="E39" s="11" t="s">
        <v>8</v>
      </c>
      <c r="F39" s="39" t="s">
        <v>107</v>
      </c>
      <c r="G39" s="19">
        <f aca="true" t="shared" si="11" ref="G39:L39">SUM(G40:G41)</f>
        <v>190000</v>
      </c>
      <c r="H39" s="19">
        <f t="shared" si="11"/>
        <v>190000</v>
      </c>
      <c r="I39" s="19">
        <f t="shared" si="11"/>
        <v>0</v>
      </c>
      <c r="J39" s="19">
        <f t="shared" si="11"/>
        <v>0</v>
      </c>
      <c r="K39" s="19">
        <f t="shared" si="11"/>
        <v>0</v>
      </c>
      <c r="L39" s="19">
        <f t="shared" si="11"/>
        <v>0</v>
      </c>
      <c r="M39" s="19"/>
    </row>
    <row r="40" spans="2:13" ht="24.75" customHeight="1">
      <c r="B40" s="9"/>
      <c r="C40" s="9"/>
      <c r="D40" s="9"/>
      <c r="E40" s="11" t="s">
        <v>36</v>
      </c>
      <c r="F40" s="39" t="s">
        <v>106</v>
      </c>
      <c r="G40" s="19">
        <f>SUM(H40:L40)</f>
        <v>120000</v>
      </c>
      <c r="H40" s="19">
        <v>120000</v>
      </c>
      <c r="I40" s="19">
        <v>0</v>
      </c>
      <c r="J40" s="19">
        <v>0</v>
      </c>
      <c r="K40" s="19">
        <v>0</v>
      </c>
      <c r="L40" s="19">
        <v>0</v>
      </c>
      <c r="M40" s="18" t="s">
        <v>77</v>
      </c>
    </row>
    <row r="41" spans="2:13" ht="34.5" customHeight="1">
      <c r="B41" s="9"/>
      <c r="C41" s="9"/>
      <c r="D41" s="9"/>
      <c r="E41" s="11" t="s">
        <v>37</v>
      </c>
      <c r="F41" s="12" t="s">
        <v>38</v>
      </c>
      <c r="G41" s="19">
        <f>SUM(H41:L41)</f>
        <v>70000</v>
      </c>
      <c r="H41" s="19">
        <v>70000</v>
      </c>
      <c r="I41" s="19">
        <v>0</v>
      </c>
      <c r="J41" s="19">
        <v>0</v>
      </c>
      <c r="K41" s="19">
        <v>0</v>
      </c>
      <c r="L41" s="19">
        <v>0</v>
      </c>
      <c r="M41" s="18" t="s">
        <v>77</v>
      </c>
    </row>
    <row r="42" spans="2:13" ht="22.5" customHeight="1">
      <c r="B42" s="9"/>
      <c r="C42" s="9"/>
      <c r="D42" s="10" t="s">
        <v>18</v>
      </c>
      <c r="E42" s="11" t="s">
        <v>19</v>
      </c>
      <c r="F42" s="12" t="s">
        <v>20</v>
      </c>
      <c r="G42" s="19">
        <f>G43</f>
        <v>5000</v>
      </c>
      <c r="H42" s="19">
        <f>H43</f>
        <v>5000</v>
      </c>
      <c r="I42" s="19">
        <v>0</v>
      </c>
      <c r="J42" s="19">
        <v>0</v>
      </c>
      <c r="K42" s="19">
        <v>0</v>
      </c>
      <c r="L42" s="19">
        <v>0</v>
      </c>
      <c r="M42" s="19"/>
    </row>
    <row r="43" spans="2:13" ht="14.25" customHeight="1">
      <c r="B43" s="9"/>
      <c r="C43" s="9"/>
      <c r="D43" s="9"/>
      <c r="E43" s="11" t="s">
        <v>39</v>
      </c>
      <c r="F43" s="12" t="s">
        <v>20</v>
      </c>
      <c r="G43" s="19">
        <f>SUM(H43:L43)</f>
        <v>5000</v>
      </c>
      <c r="H43" s="19">
        <v>5000</v>
      </c>
      <c r="I43" s="19">
        <v>0</v>
      </c>
      <c r="J43" s="19">
        <v>0</v>
      </c>
      <c r="K43" s="19">
        <v>0</v>
      </c>
      <c r="L43" s="19">
        <v>0</v>
      </c>
      <c r="M43" s="18" t="s">
        <v>76</v>
      </c>
    </row>
    <row r="44" spans="2:13" ht="16.5" customHeight="1">
      <c r="B44" s="42" t="s">
        <v>91</v>
      </c>
      <c r="C44" s="1"/>
      <c r="D44" s="1"/>
      <c r="E44" s="46" t="s">
        <v>94</v>
      </c>
      <c r="F44" s="41" t="s">
        <v>142</v>
      </c>
      <c r="G44" s="16">
        <f aca="true" t="shared" si="12" ref="G44:L44">G45+G50</f>
        <v>49800</v>
      </c>
      <c r="H44" s="16">
        <f t="shared" si="12"/>
        <v>37985.99</v>
      </c>
      <c r="I44" s="16">
        <f t="shared" si="12"/>
        <v>0</v>
      </c>
      <c r="J44" s="16">
        <f t="shared" si="12"/>
        <v>594.01</v>
      </c>
      <c r="K44" s="16">
        <f t="shared" si="12"/>
        <v>0</v>
      </c>
      <c r="L44" s="16">
        <f t="shared" si="12"/>
        <v>11220</v>
      </c>
      <c r="M44" s="16"/>
    </row>
    <row r="45" spans="2:13" ht="16.5" customHeight="1">
      <c r="B45" s="4"/>
      <c r="C45" s="56" t="s">
        <v>92</v>
      </c>
      <c r="D45" s="6"/>
      <c r="E45" s="45" t="s">
        <v>93</v>
      </c>
      <c r="F45" s="40" t="s">
        <v>128</v>
      </c>
      <c r="G45" s="17">
        <f aca="true" t="shared" si="13" ref="G45:L45">SUM(G46+G48)</f>
        <v>36600</v>
      </c>
      <c r="H45" s="17">
        <f t="shared" si="13"/>
        <v>36600</v>
      </c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/>
    </row>
    <row r="46" spans="2:13" s="50" customFormat="1" ht="24" customHeight="1">
      <c r="B46" s="52"/>
      <c r="C46" s="58"/>
      <c r="D46" s="54" t="s">
        <v>7</v>
      </c>
      <c r="E46" s="38" t="s">
        <v>8</v>
      </c>
      <c r="F46" s="62" t="s">
        <v>127</v>
      </c>
      <c r="G46" s="63">
        <f>SUM(G47)</f>
        <v>33000</v>
      </c>
      <c r="H46" s="63">
        <f aca="true" t="shared" si="14" ref="H46:L47">SUM(H47)</f>
        <v>33000</v>
      </c>
      <c r="I46" s="63">
        <f t="shared" si="14"/>
        <v>0</v>
      </c>
      <c r="J46" s="63">
        <f t="shared" si="14"/>
        <v>0</v>
      </c>
      <c r="K46" s="63">
        <f t="shared" si="14"/>
        <v>0</v>
      </c>
      <c r="L46" s="63">
        <f t="shared" si="14"/>
        <v>0</v>
      </c>
      <c r="M46" s="51"/>
    </row>
    <row r="47" spans="2:13" s="50" customFormat="1" ht="37.5" customHeight="1">
      <c r="B47" s="52"/>
      <c r="C47" s="59"/>
      <c r="D47" s="55"/>
      <c r="E47" s="38" t="s">
        <v>126</v>
      </c>
      <c r="F47" s="62" t="s">
        <v>127</v>
      </c>
      <c r="G47" s="63">
        <f>SUM(H47:L47)</f>
        <v>33000</v>
      </c>
      <c r="H47" s="63">
        <v>33000</v>
      </c>
      <c r="I47" s="63">
        <f t="shared" si="14"/>
        <v>0</v>
      </c>
      <c r="J47" s="63">
        <f t="shared" si="14"/>
        <v>0</v>
      </c>
      <c r="K47" s="63">
        <f t="shared" si="14"/>
        <v>0</v>
      </c>
      <c r="L47" s="63">
        <f t="shared" si="14"/>
        <v>0</v>
      </c>
      <c r="M47" s="18" t="s">
        <v>97</v>
      </c>
    </row>
    <row r="48" spans="2:13" ht="24.75" customHeight="1">
      <c r="B48" s="53"/>
      <c r="C48" s="60"/>
      <c r="D48" s="54" t="s">
        <v>18</v>
      </c>
      <c r="E48" s="11" t="s">
        <v>19</v>
      </c>
      <c r="F48" s="39" t="s">
        <v>95</v>
      </c>
      <c r="G48" s="19">
        <f>G49</f>
        <v>3600</v>
      </c>
      <c r="H48" s="19">
        <v>3600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2:13" ht="16.5" customHeight="1">
      <c r="B49" s="53"/>
      <c r="C49" s="61"/>
      <c r="D49" s="55"/>
      <c r="E49" s="38" t="s">
        <v>96</v>
      </c>
      <c r="F49" s="39" t="s">
        <v>95</v>
      </c>
      <c r="G49" s="19">
        <f>SUM(H49:L49)</f>
        <v>3600</v>
      </c>
      <c r="H49" s="63">
        <v>3600</v>
      </c>
      <c r="I49" s="19">
        <v>0</v>
      </c>
      <c r="J49" s="19">
        <v>0</v>
      </c>
      <c r="K49" s="19">
        <v>0</v>
      </c>
      <c r="L49" s="19">
        <v>0</v>
      </c>
      <c r="M49" s="18" t="s">
        <v>97</v>
      </c>
    </row>
    <row r="50" spans="2:13" ht="16.5" customHeight="1">
      <c r="B50" s="64"/>
      <c r="C50" s="65" t="s">
        <v>129</v>
      </c>
      <c r="D50" s="67"/>
      <c r="E50" s="45" t="s">
        <v>130</v>
      </c>
      <c r="F50" s="40" t="s">
        <v>141</v>
      </c>
      <c r="G50" s="17">
        <f aca="true" t="shared" si="15" ref="G50:L50">SUM(G51+G53)</f>
        <v>13200</v>
      </c>
      <c r="H50" s="17">
        <f t="shared" si="15"/>
        <v>1385.99</v>
      </c>
      <c r="I50" s="17">
        <f t="shared" si="15"/>
        <v>0</v>
      </c>
      <c r="J50" s="17">
        <f t="shared" si="15"/>
        <v>594.01</v>
      </c>
      <c r="K50" s="17">
        <f t="shared" si="15"/>
        <v>0</v>
      </c>
      <c r="L50" s="17">
        <f t="shared" si="15"/>
        <v>11220</v>
      </c>
      <c r="M50" s="17"/>
    </row>
    <row r="51" spans="2:13" ht="24.75" customHeight="1">
      <c r="B51" s="64"/>
      <c r="C51" s="85"/>
      <c r="D51" s="68" t="s">
        <v>131</v>
      </c>
      <c r="E51" s="11" t="s">
        <v>19</v>
      </c>
      <c r="F51" s="39" t="s">
        <v>140</v>
      </c>
      <c r="G51" s="19">
        <f aca="true" t="shared" si="16" ref="G51:L51">SUM(G52)</f>
        <v>11220</v>
      </c>
      <c r="H51" s="19">
        <f t="shared" si="16"/>
        <v>0</v>
      </c>
      <c r="I51" s="19">
        <f t="shared" si="16"/>
        <v>0</v>
      </c>
      <c r="J51" s="19">
        <f t="shared" si="16"/>
        <v>0</v>
      </c>
      <c r="K51" s="19">
        <f t="shared" si="16"/>
        <v>0</v>
      </c>
      <c r="L51" s="19">
        <f t="shared" si="16"/>
        <v>11220</v>
      </c>
      <c r="M51" s="18"/>
    </row>
    <row r="52" spans="2:13" ht="35.25" customHeight="1">
      <c r="B52" s="64"/>
      <c r="C52" s="86"/>
      <c r="D52" s="69"/>
      <c r="E52" s="66" t="s">
        <v>134</v>
      </c>
      <c r="F52" s="39" t="s">
        <v>140</v>
      </c>
      <c r="G52" s="19">
        <f>SUM(H52:L52)</f>
        <v>11220</v>
      </c>
      <c r="H52" s="70">
        <v>0</v>
      </c>
      <c r="I52" s="70">
        <v>0</v>
      </c>
      <c r="J52" s="70">
        <v>0</v>
      </c>
      <c r="K52" s="70">
        <v>0</v>
      </c>
      <c r="L52" s="19">
        <v>11220</v>
      </c>
      <c r="M52" s="18" t="s">
        <v>136</v>
      </c>
    </row>
    <row r="53" spans="2:13" ht="26.25" customHeight="1">
      <c r="B53" s="64"/>
      <c r="C53" s="86"/>
      <c r="D53" s="68" t="s">
        <v>132</v>
      </c>
      <c r="E53" s="11" t="s">
        <v>19</v>
      </c>
      <c r="F53" s="39" t="s">
        <v>139</v>
      </c>
      <c r="G53" s="71">
        <f aca="true" t="shared" si="17" ref="G53:L53">SUM(G54:G55)</f>
        <v>1980</v>
      </c>
      <c r="H53" s="19">
        <f t="shared" si="17"/>
        <v>1385.99</v>
      </c>
      <c r="I53" s="19">
        <f t="shared" si="17"/>
        <v>0</v>
      </c>
      <c r="J53" s="19">
        <f t="shared" si="17"/>
        <v>594.01</v>
      </c>
      <c r="K53" s="19">
        <f t="shared" si="17"/>
        <v>0</v>
      </c>
      <c r="L53" s="19">
        <f t="shared" si="17"/>
        <v>0</v>
      </c>
      <c r="M53" s="18"/>
    </row>
    <row r="54" spans="2:13" ht="36" customHeight="1">
      <c r="B54" s="64"/>
      <c r="C54" s="86"/>
      <c r="D54" s="85"/>
      <c r="E54" s="66" t="s">
        <v>133</v>
      </c>
      <c r="F54" s="39" t="s">
        <v>138</v>
      </c>
      <c r="G54" s="19">
        <f>SUM(H54:L54)</f>
        <v>1385.99</v>
      </c>
      <c r="H54" s="71">
        <v>1385.99</v>
      </c>
      <c r="I54" s="71">
        <v>0</v>
      </c>
      <c r="J54" s="71">
        <v>0</v>
      </c>
      <c r="K54" s="71">
        <v>0</v>
      </c>
      <c r="L54" s="71">
        <v>0</v>
      </c>
      <c r="M54" s="18" t="s">
        <v>136</v>
      </c>
    </row>
    <row r="55" spans="2:13" ht="38.25" customHeight="1">
      <c r="B55" s="64"/>
      <c r="C55" s="87"/>
      <c r="D55" s="87"/>
      <c r="E55" s="66" t="s">
        <v>135</v>
      </c>
      <c r="F55" s="39" t="s">
        <v>137</v>
      </c>
      <c r="G55" s="19">
        <f>SUM(H55:L55)</f>
        <v>594.01</v>
      </c>
      <c r="H55" s="71">
        <v>0</v>
      </c>
      <c r="I55" s="19">
        <v>0</v>
      </c>
      <c r="J55" s="19">
        <v>594.01</v>
      </c>
      <c r="K55" s="19">
        <v>0</v>
      </c>
      <c r="L55" s="19">
        <v>0</v>
      </c>
      <c r="M55" s="18" t="s">
        <v>136</v>
      </c>
    </row>
    <row r="56" spans="2:13" ht="26.25" customHeight="1">
      <c r="B56" s="1" t="s">
        <v>40</v>
      </c>
      <c r="C56" s="57"/>
      <c r="D56" s="57"/>
      <c r="E56" s="2" t="s">
        <v>41</v>
      </c>
      <c r="F56" s="41" t="s">
        <v>110</v>
      </c>
      <c r="G56" s="16">
        <f aca="true" t="shared" si="18" ref="G56:L56">G57</f>
        <v>38585.92</v>
      </c>
      <c r="H56" s="16">
        <f t="shared" si="18"/>
        <v>38585.92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/>
    </row>
    <row r="57" spans="2:13" ht="16.5" customHeight="1">
      <c r="B57" s="4"/>
      <c r="C57" s="5" t="s">
        <v>42</v>
      </c>
      <c r="D57" s="6"/>
      <c r="E57" s="7" t="s">
        <v>43</v>
      </c>
      <c r="F57" s="40" t="s">
        <v>110</v>
      </c>
      <c r="G57" s="17">
        <f aca="true" t="shared" si="19" ref="G57:L57">G58+G60</f>
        <v>38585.92</v>
      </c>
      <c r="H57" s="17">
        <f t="shared" si="19"/>
        <v>38585.92</v>
      </c>
      <c r="I57" s="17">
        <f t="shared" si="19"/>
        <v>0</v>
      </c>
      <c r="J57" s="17">
        <f t="shared" si="19"/>
        <v>0</v>
      </c>
      <c r="K57" s="17">
        <f t="shared" si="19"/>
        <v>0</v>
      </c>
      <c r="L57" s="17">
        <f t="shared" si="19"/>
        <v>0</v>
      </c>
      <c r="M57" s="17"/>
    </row>
    <row r="58" spans="2:13" ht="16.5" customHeight="1">
      <c r="B58" s="9"/>
      <c r="C58" s="9"/>
      <c r="D58" s="10" t="s">
        <v>7</v>
      </c>
      <c r="E58" s="11" t="s">
        <v>8</v>
      </c>
      <c r="F58" s="12" t="s">
        <v>44</v>
      </c>
      <c r="G58" s="19">
        <f>G59</f>
        <v>25000</v>
      </c>
      <c r="H58" s="19">
        <v>25000</v>
      </c>
      <c r="I58" s="19">
        <v>0</v>
      </c>
      <c r="J58" s="19">
        <v>0</v>
      </c>
      <c r="K58" s="19">
        <v>0</v>
      </c>
      <c r="L58" s="19">
        <v>0</v>
      </c>
      <c r="M58" s="19"/>
    </row>
    <row r="59" spans="2:13" ht="24" customHeight="1">
      <c r="B59" s="9"/>
      <c r="C59" s="9"/>
      <c r="D59" s="9"/>
      <c r="E59" s="11" t="s">
        <v>45</v>
      </c>
      <c r="F59" s="12" t="s">
        <v>44</v>
      </c>
      <c r="G59" s="19">
        <f>SUM(H59:L59)</f>
        <v>25000</v>
      </c>
      <c r="H59" s="19">
        <v>25000</v>
      </c>
      <c r="I59" s="19">
        <v>0</v>
      </c>
      <c r="J59" s="19">
        <v>0</v>
      </c>
      <c r="K59" s="19">
        <v>0</v>
      </c>
      <c r="L59" s="19">
        <v>0</v>
      </c>
      <c r="M59" s="18" t="s">
        <v>75</v>
      </c>
    </row>
    <row r="60" spans="2:13" ht="24" customHeight="1">
      <c r="B60" s="9"/>
      <c r="C60" s="9"/>
      <c r="D60" s="10" t="s">
        <v>18</v>
      </c>
      <c r="E60" s="11" t="s">
        <v>19</v>
      </c>
      <c r="F60" s="39" t="s">
        <v>109</v>
      </c>
      <c r="G60" s="19">
        <f>G61</f>
        <v>13585.92</v>
      </c>
      <c r="H60" s="19">
        <f>H61</f>
        <v>13585.92</v>
      </c>
      <c r="I60" s="19">
        <v>0</v>
      </c>
      <c r="J60" s="19">
        <v>0</v>
      </c>
      <c r="K60" s="19">
        <v>0</v>
      </c>
      <c r="L60" s="19">
        <v>0</v>
      </c>
      <c r="M60" s="19"/>
    </row>
    <row r="61" spans="2:13" ht="22.5" customHeight="1">
      <c r="B61" s="9"/>
      <c r="C61" s="9"/>
      <c r="D61" s="9"/>
      <c r="E61" s="11" t="s">
        <v>46</v>
      </c>
      <c r="F61" s="39" t="s">
        <v>109</v>
      </c>
      <c r="G61" s="19">
        <f>SUM(H61:L61)</f>
        <v>13585.92</v>
      </c>
      <c r="H61" s="19">
        <v>13585.92</v>
      </c>
      <c r="I61" s="19">
        <v>0</v>
      </c>
      <c r="J61" s="19">
        <v>0</v>
      </c>
      <c r="K61" s="19">
        <v>0</v>
      </c>
      <c r="L61" s="19">
        <v>0</v>
      </c>
      <c r="M61" s="18" t="s">
        <v>75</v>
      </c>
    </row>
    <row r="62" spans="2:13" ht="15" customHeight="1">
      <c r="B62" s="1" t="s">
        <v>47</v>
      </c>
      <c r="C62" s="1"/>
      <c r="D62" s="1"/>
      <c r="E62" s="2" t="s">
        <v>48</v>
      </c>
      <c r="F62" s="41" t="s">
        <v>84</v>
      </c>
      <c r="G62" s="16">
        <f>SUM(H62:L62)</f>
        <v>110000</v>
      </c>
      <c r="H62" s="16">
        <v>0</v>
      </c>
      <c r="I62" s="16">
        <f>I63</f>
        <v>110000</v>
      </c>
      <c r="J62" s="16">
        <v>0</v>
      </c>
      <c r="K62" s="16">
        <v>0</v>
      </c>
      <c r="L62" s="16">
        <v>0</v>
      </c>
      <c r="M62" s="16"/>
    </row>
    <row r="63" spans="2:13" ht="16.5" customHeight="1">
      <c r="B63" s="4"/>
      <c r="C63" s="5" t="s">
        <v>49</v>
      </c>
      <c r="D63" s="6"/>
      <c r="E63" s="7" t="s">
        <v>50</v>
      </c>
      <c r="F63" s="40" t="s">
        <v>84</v>
      </c>
      <c r="G63" s="17">
        <f>SUM(H63:L63)</f>
        <v>110000</v>
      </c>
      <c r="H63" s="17">
        <v>0</v>
      </c>
      <c r="I63" s="17">
        <f>I64</f>
        <v>110000</v>
      </c>
      <c r="J63" s="17">
        <v>0</v>
      </c>
      <c r="K63" s="17">
        <v>0</v>
      </c>
      <c r="L63" s="17">
        <v>0</v>
      </c>
      <c r="M63" s="17"/>
    </row>
    <row r="64" spans="2:13" ht="16.5" customHeight="1">
      <c r="B64" s="9"/>
      <c r="C64" s="9"/>
      <c r="D64" s="10" t="s">
        <v>7</v>
      </c>
      <c r="E64" s="11" t="s">
        <v>8</v>
      </c>
      <c r="F64" s="39" t="s">
        <v>84</v>
      </c>
      <c r="G64" s="19">
        <f>SUM(H64:L64)</f>
        <v>110000</v>
      </c>
      <c r="H64" s="19">
        <v>0</v>
      </c>
      <c r="I64" s="19">
        <f>I65</f>
        <v>110000</v>
      </c>
      <c r="J64" s="19">
        <v>0</v>
      </c>
      <c r="K64" s="19">
        <v>0</v>
      </c>
      <c r="L64" s="19">
        <v>0</v>
      </c>
      <c r="M64" s="19"/>
    </row>
    <row r="65" spans="2:13" ht="21.75" customHeight="1">
      <c r="B65" s="9"/>
      <c r="C65" s="9"/>
      <c r="D65" s="9"/>
      <c r="E65" s="11" t="s">
        <v>51</v>
      </c>
      <c r="F65" s="39" t="s">
        <v>84</v>
      </c>
      <c r="G65" s="19">
        <f>SUM(H65:L65)</f>
        <v>110000</v>
      </c>
      <c r="H65" s="19">
        <v>0</v>
      </c>
      <c r="I65" s="21">
        <v>110000</v>
      </c>
      <c r="J65" s="19">
        <v>0</v>
      </c>
      <c r="K65" s="19">
        <v>0</v>
      </c>
      <c r="L65" s="19">
        <v>0</v>
      </c>
      <c r="M65" s="47" t="s">
        <v>100</v>
      </c>
    </row>
    <row r="66" spans="2:13" ht="5.25" customHeight="1">
      <c r="B66" s="83"/>
      <c r="C66" s="83"/>
      <c r="D66" s="83"/>
      <c r="E66" s="84"/>
      <c r="F66" s="84"/>
      <c r="G66" s="20"/>
      <c r="H66" s="20"/>
      <c r="I66" s="20"/>
      <c r="J66" s="20"/>
      <c r="K66" s="20"/>
      <c r="L66" s="20"/>
      <c r="M66" s="20"/>
    </row>
    <row r="67" spans="5:13" ht="15" customHeight="1">
      <c r="E67" s="36" t="s">
        <v>80</v>
      </c>
      <c r="F67" s="14" t="s">
        <v>143</v>
      </c>
      <c r="G67" s="27">
        <f aca="true" t="shared" si="20" ref="G67:L67">G8+G17+G21+G28+G37+G44+G56+G62</f>
        <v>5648775.14</v>
      </c>
      <c r="H67" s="27">
        <f t="shared" si="20"/>
        <v>1778543.66</v>
      </c>
      <c r="I67" s="27">
        <f t="shared" si="20"/>
        <v>110000</v>
      </c>
      <c r="J67" s="27">
        <f t="shared" si="20"/>
        <v>17594.01</v>
      </c>
      <c r="K67" s="27">
        <f t="shared" si="20"/>
        <v>3731417.47</v>
      </c>
      <c r="L67" s="27">
        <f t="shared" si="20"/>
        <v>11220</v>
      </c>
      <c r="M67" s="27"/>
    </row>
    <row r="68" ht="6" customHeight="1"/>
    <row r="69" spans="11:13" ht="15.75" customHeight="1">
      <c r="K69" s="76" t="s">
        <v>101</v>
      </c>
      <c r="L69" s="76"/>
      <c r="M69" s="76"/>
    </row>
    <row r="70" ht="5.25" customHeight="1">
      <c r="L70" s="28"/>
    </row>
    <row r="71" spans="10:13" ht="11.25" customHeight="1">
      <c r="J71" s="35"/>
      <c r="K71" s="35"/>
      <c r="L71" s="75" t="s">
        <v>102</v>
      </c>
      <c r="M71" s="75"/>
    </row>
    <row r="72" spans="9:11" ht="12.75">
      <c r="I72" s="29"/>
      <c r="J72" s="74"/>
      <c r="K72" s="74"/>
    </row>
    <row r="73" spans="9:10" ht="12.75">
      <c r="I73" s="30"/>
      <c r="J73" s="30"/>
    </row>
    <row r="74" spans="9:10" ht="15.75">
      <c r="I74" s="31"/>
      <c r="J74" s="31"/>
    </row>
    <row r="75" spans="9:10" ht="7.5" customHeight="1">
      <c r="I75" s="32"/>
      <c r="J75" s="32"/>
    </row>
    <row r="76" spans="9:10" ht="15.75">
      <c r="I76" s="33"/>
      <c r="J76" s="33"/>
    </row>
    <row r="77" spans="9:10" ht="15.75">
      <c r="I77" s="33"/>
      <c r="J77" s="33"/>
    </row>
    <row r="78" spans="9:10" ht="15.75">
      <c r="I78" s="33"/>
      <c r="J78" s="33"/>
    </row>
    <row r="79" spans="9:10" ht="15.75">
      <c r="I79" s="33"/>
      <c r="J79" s="33"/>
    </row>
    <row r="80" spans="9:10" ht="15.75">
      <c r="I80" s="34"/>
      <c r="J80" s="32"/>
    </row>
  </sheetData>
  <mergeCells count="17">
    <mergeCell ref="B4:B6"/>
    <mergeCell ref="B66:D66"/>
    <mergeCell ref="E66:F66"/>
    <mergeCell ref="F4:F6"/>
    <mergeCell ref="E4:E6"/>
    <mergeCell ref="D4:D6"/>
    <mergeCell ref="C4:C6"/>
    <mergeCell ref="C51:C55"/>
    <mergeCell ref="D54:D55"/>
    <mergeCell ref="M4:M6"/>
    <mergeCell ref="L1:M2"/>
    <mergeCell ref="J72:K72"/>
    <mergeCell ref="L71:M71"/>
    <mergeCell ref="K69:M69"/>
    <mergeCell ref="G4:L4"/>
    <mergeCell ref="H5:L5"/>
    <mergeCell ref="G5:G6"/>
  </mergeCells>
  <printOptions/>
  <pageMargins left="0" right="0.11811023622047245" top="0.3937007874015748" bottom="0.3937007874015748" header="0.31496062992125984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2008-10-31T10:49:17Z</cp:lastPrinted>
  <dcterms:modified xsi:type="dcterms:W3CDTF">2008-10-31T10:49:22Z</dcterms:modified>
  <cp:category/>
  <cp:version/>
  <cp:contentType/>
  <cp:contentStatus/>
</cp:coreProperties>
</file>