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0"/>
  </bookViews>
  <sheets>
    <sheet name="Prognoza długu 25.08.2008r" sheetId="1" r:id="rId1"/>
    <sheet name="Prognoza długu 24.04.2008r" sheetId="2" r:id="rId2"/>
    <sheet name="Prognoza dłudu -projekt 2008" sheetId="3" r:id="rId3"/>
    <sheet name="Prognoza długu na dzień 29.1.20" sheetId="4" r:id="rId4"/>
    <sheet name="Prognoza długu na dzień 6.09.20" sheetId="5" r:id="rId5"/>
    <sheet name="Prognoza długu przed umorzeniam" sheetId="6" r:id="rId6"/>
    <sheet name="Prognoza długu po umorzeniach p" sheetId="7" r:id="rId7"/>
    <sheet name="Arkusz3" sheetId="8" r:id="rId8"/>
  </sheets>
  <definedNames>
    <definedName name="_xlnm.Print_Area" localSheetId="2">'Prognoza dłudu -projekt 2008'!$A$5:$O$30</definedName>
    <definedName name="_xlnm.Print_Area" localSheetId="1">'Prognoza długu 24.04.2008r'!$A$1:$O$33</definedName>
    <definedName name="_xlnm.Print_Area" localSheetId="0">'Prognoza długu 25.08.2008r'!$A$1:$O$33</definedName>
    <definedName name="_xlnm.Print_Area" localSheetId="3">'Prognoza długu na dzień 29.1.20'!$A$1:$Q$33</definedName>
    <definedName name="_xlnm.Print_Area" localSheetId="6">'Prognoza długu po umorzeniach p'!$A$1:$Q$27</definedName>
    <definedName name="_xlnm.Print_Area" localSheetId="5">'Prognoza długu przed umorzeniam'!$A$1:$Q$30</definedName>
  </definedNames>
  <calcPr fullCalcOnLoad="1"/>
</workbook>
</file>

<file path=xl/sharedStrings.xml><?xml version="1.0" encoding="utf-8"?>
<sst xmlns="http://schemas.openxmlformats.org/spreadsheetml/2006/main" count="343" uniqueCount="75">
  <si>
    <t>Załącznik Nr 4 do Uchwały Rady Powiatu Mławskiego</t>
  </si>
  <si>
    <t>A</t>
  </si>
  <si>
    <t>Prognozowane wykonanie dochodów Powiatu Mławskiego ogółem w latach</t>
  </si>
  <si>
    <t>w zł</t>
  </si>
  <si>
    <t>%</t>
  </si>
  <si>
    <t>Wyszczególnienie</t>
  </si>
  <si>
    <t>Ostateczna kwota zadłużenia</t>
  </si>
  <si>
    <t>Kwota spłat w roku 2007</t>
  </si>
  <si>
    <t>Kwota spłat w roku 2008</t>
  </si>
  <si>
    <t>Kwota spłat w roku 2009</t>
  </si>
  <si>
    <t>Kwota spłat w roku 2010</t>
  </si>
  <si>
    <t>Kwota spłat w roku 2011</t>
  </si>
  <si>
    <t>Kwota spłat w roku 2012</t>
  </si>
  <si>
    <t>6=3-4+5</t>
  </si>
  <si>
    <t>E</t>
  </si>
  <si>
    <t>Zobowiązania wg tytułów dłużnych/E1+E2/</t>
  </si>
  <si>
    <t>E1</t>
  </si>
  <si>
    <t>Kredyty</t>
  </si>
  <si>
    <t>1.</t>
  </si>
  <si>
    <t>Kredyt zaciagnięty /Sala gimnastyczna/</t>
  </si>
  <si>
    <t>2.</t>
  </si>
  <si>
    <t>Kredyt zaciągnięy w roku 2002/Sala gimnastyczna/</t>
  </si>
  <si>
    <t>3.</t>
  </si>
  <si>
    <t>Kredyt  zaciągnięty w roku 2002/Dom Pomocy Społecznej/</t>
  </si>
  <si>
    <t xml:space="preserve"> </t>
  </si>
  <si>
    <t>4.</t>
  </si>
  <si>
    <t>Zagospodarowanie terenu - wykonanie boiska do koszykówki i piłki recznej oraz bieżni</t>
  </si>
  <si>
    <t>5.</t>
  </si>
  <si>
    <t>Kredyt do zaciągnięcia na Budowę Domu Pomocy Społecznej w Bogurzynie</t>
  </si>
  <si>
    <t>6.</t>
  </si>
  <si>
    <t>Kredyt na wydatki związane z zadaniami oświatowymi</t>
  </si>
  <si>
    <t>7.</t>
  </si>
  <si>
    <t>Wymiana stolarki okiennej w budynku Zespołu Szkół nr 3 w Mławie</t>
  </si>
  <si>
    <t>E2</t>
  </si>
  <si>
    <t>Pożyczki w tym:</t>
  </si>
  <si>
    <t>Na modernizację kotłowni w ZS Nr 4</t>
  </si>
  <si>
    <t>Na modernizację kotłowni w PUP</t>
  </si>
  <si>
    <t>"Wymiana stolarki okiennej w budynku szkolnym-internacie zespołu Szkół nr 1 w mławie"okien</t>
  </si>
  <si>
    <t>Wymiana okien,drzwi i witryn zewnetrznych w budynku bursy szkolnej w Mławie</t>
  </si>
  <si>
    <t xml:space="preserve">Zakup samochodu strażackiego </t>
  </si>
  <si>
    <t>Termomodernizacja budynku Zespołu Szkół Nr 1 w Mławie</t>
  </si>
  <si>
    <t>Termomodernizacja budynku I LO im.St.Wyspiańskiego  w Mławie</t>
  </si>
  <si>
    <t>Przewodniczący Rady Powiatu  Mławskiego</t>
  </si>
  <si>
    <t>Jan Jerzy Wtulich</t>
  </si>
  <si>
    <t>Planowana kwota zadłużenia na dzień 31.12.2006</t>
  </si>
  <si>
    <t>Planowane umorzenia w roku 2007</t>
  </si>
  <si>
    <t>Planowne zaciągnięcie zobowiązań w roku 2007</t>
  </si>
  <si>
    <t>Kwota zadłużenia na dzień 31.12.2007</t>
  </si>
  <si>
    <t>PROGNOZA DŁUGU POWIATU NA DZIEŃ 31.12.2007r  I LATA NASTĘPNE</t>
  </si>
  <si>
    <t>Budowa Hali Sportowej przy I LO w Mławie</t>
  </si>
  <si>
    <t>Termomodernizacja w oświacie</t>
  </si>
  <si>
    <t>Po umorzeniach planowanych</t>
  </si>
  <si>
    <t>Budowa Hali Sportowej przy I LO w Mławie-dodatkowo kredyt</t>
  </si>
  <si>
    <t>Modernizacja drogi Mława-Dębsk-Dzierzgowo</t>
  </si>
  <si>
    <t>Kwota spłat w roku 2013</t>
  </si>
  <si>
    <t>Kwota spłat w roku 2014</t>
  </si>
  <si>
    <t>Kwota spłat w roku 2015</t>
  </si>
  <si>
    <t>Nr VII/ ……./2006 z dnia 30.05.2007 r.</t>
  </si>
  <si>
    <t>Stan dochodów na dzień 31 maja 2007r</t>
  </si>
  <si>
    <t>Nr VIII/ ……./2007 z dnia 21.06.2007 r.</t>
  </si>
  <si>
    <t xml:space="preserve"> Umorzenia otrzymane w roku 2007</t>
  </si>
  <si>
    <t>Stan na 29.10.2007r</t>
  </si>
  <si>
    <t>Budowa Hali Sportowej przy I LO w Mławie-cały kredyt</t>
  </si>
  <si>
    <t>Kredyt na deficyt</t>
  </si>
  <si>
    <t>PROGNOZA DŁUGU POWIATU NA DZIEŃ 31.12.2008r  I LATA NASTĘPNE</t>
  </si>
  <si>
    <t>Stan na .2008r</t>
  </si>
  <si>
    <t>Planowana kwota zadłużenia na dzień 31.12.2007</t>
  </si>
  <si>
    <t>przychody z tytułu spłaty kredytu i pozyczek</t>
  </si>
  <si>
    <t>wolne środki</t>
  </si>
  <si>
    <t>Termomodernizacja budynku Bursy Szkolnej w Mławie</t>
  </si>
  <si>
    <t>Nr  I/ ……./2008 z dnia 19.02.2008 r.</t>
  </si>
  <si>
    <t>Planowne zaciągnięcie zobowiązań w roku 2008</t>
  </si>
  <si>
    <t>Stan na24.04.2008r</t>
  </si>
  <si>
    <t>Kwota zadłużenia na dzień 31.12.2008</t>
  </si>
  <si>
    <t>Stan na 25.08.2008r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</si>
</sst>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9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0"/>
    </font>
    <font>
      <sz val="9"/>
      <name val="Arial"/>
      <family val="0"/>
    </font>
    <font>
      <i/>
      <sz val="9"/>
      <name val="Arial CE"/>
      <family val="2"/>
    </font>
    <font>
      <sz val="8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 wrapText="1"/>
    </xf>
    <xf numFmtId="4" fontId="3" fillId="2" borderId="6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6" fillId="2" borderId="5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3" fontId="1" fillId="0" borderId="9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4" fontId="3" fillId="2" borderId="9" xfId="0" applyNumberFormat="1" applyFont="1" applyFill="1" applyBorder="1" applyAlignment="1">
      <alignment horizontal="center" wrapText="1"/>
    </xf>
    <xf numFmtId="10" fontId="0" fillId="0" borderId="0" xfId="17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0" fontId="1" fillId="0" borderId="15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wrapText="1"/>
    </xf>
    <xf numFmtId="3" fontId="1" fillId="0" borderId="2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center" wrapText="1"/>
    </xf>
    <xf numFmtId="3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top" wrapText="1"/>
    </xf>
    <xf numFmtId="4" fontId="3" fillId="2" borderId="5" xfId="0" applyNumberFormat="1" applyFont="1" applyFill="1" applyBorder="1" applyAlignment="1">
      <alignment horizontal="center" wrapText="1"/>
    </xf>
    <xf numFmtId="4" fontId="1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28125" style="0" customWidth="1"/>
    <col min="2" max="2" width="48.0039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9.8515625" style="0" customWidth="1"/>
    <col min="7" max="7" width="11.28125" style="0" customWidth="1"/>
    <col min="8" max="8" width="11.8515625" style="0" customWidth="1"/>
    <col min="9" max="9" width="12.00390625" style="0" customWidth="1"/>
    <col min="10" max="10" width="12.28125" style="0" customWidth="1"/>
    <col min="11" max="11" width="11.7109375" style="0" customWidth="1"/>
    <col min="12" max="12" width="11.421875" style="0" customWidth="1"/>
    <col min="13" max="13" width="12.140625" style="0" customWidth="1"/>
    <col min="14" max="14" width="11.7109375" style="0" customWidth="1"/>
    <col min="15" max="15" width="7.7109375" style="0" customWidth="1"/>
    <col min="16" max="16" width="10.7109375" style="0" customWidth="1"/>
    <col min="17" max="17" width="5.28125" style="0" customWidth="1"/>
  </cols>
  <sheetData>
    <row r="1" spans="1:17" ht="12.75">
      <c r="A1" s="1"/>
      <c r="B1" s="1"/>
      <c r="C1" s="2"/>
      <c r="D1" s="2"/>
      <c r="E1" s="2"/>
      <c r="F1" s="2"/>
      <c r="G1" s="1"/>
      <c r="H1" s="1"/>
      <c r="I1" s="2"/>
      <c r="J1" s="2"/>
      <c r="K1" s="2"/>
      <c r="L1" s="2"/>
      <c r="M1" s="2"/>
      <c r="N1" s="3"/>
      <c r="O1" s="2"/>
      <c r="Q1" s="4"/>
    </row>
    <row r="2" spans="1:17" ht="12.75">
      <c r="A2" s="5" t="s">
        <v>64</v>
      </c>
      <c r="B2" s="2"/>
      <c r="C2" s="2"/>
      <c r="D2" s="2"/>
      <c r="E2" s="2"/>
      <c r="F2" s="2"/>
      <c r="G2" s="1"/>
      <c r="H2" s="6" t="s">
        <v>0</v>
      </c>
      <c r="I2" s="7"/>
      <c r="J2" s="7"/>
      <c r="K2" s="7"/>
      <c r="L2" s="7"/>
      <c r="M2" s="7"/>
      <c r="N2" s="7"/>
      <c r="O2" s="1"/>
      <c r="Q2" s="4"/>
    </row>
    <row r="3" spans="1:17" ht="12.75">
      <c r="A3" s="2"/>
      <c r="B3" s="2"/>
      <c r="C3" s="2"/>
      <c r="D3" s="2"/>
      <c r="E3" s="2"/>
      <c r="F3" s="2"/>
      <c r="G3" s="1"/>
      <c r="H3" s="6" t="s">
        <v>70</v>
      </c>
      <c r="I3" s="7"/>
      <c r="J3" s="7"/>
      <c r="K3" s="7"/>
      <c r="L3" s="7"/>
      <c r="M3" s="7"/>
      <c r="N3" s="7"/>
      <c r="O3" s="1"/>
      <c r="Q3" s="4"/>
    </row>
    <row r="4" spans="1:17" ht="18.75" customHeight="1">
      <c r="A4" s="2"/>
      <c r="B4" s="2" t="s">
        <v>74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</row>
    <row r="5" spans="1:17" ht="27" customHeight="1">
      <c r="A5" s="98" t="s">
        <v>1</v>
      </c>
      <c r="B5" s="99"/>
      <c r="C5" s="100"/>
      <c r="D5" s="100"/>
      <c r="E5" s="101"/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8">
        <v>2014</v>
      </c>
      <c r="M5" s="8">
        <v>2015</v>
      </c>
      <c r="N5" s="105" t="s">
        <v>73</v>
      </c>
      <c r="O5" s="105"/>
      <c r="P5" s="4"/>
      <c r="Q5" s="4"/>
    </row>
    <row r="6" spans="1:17" ht="21" customHeight="1">
      <c r="A6" s="98"/>
      <c r="B6" s="102"/>
      <c r="C6" s="103"/>
      <c r="D6" s="103"/>
      <c r="E6" s="104"/>
      <c r="F6" s="9">
        <v>54511309.49</v>
      </c>
      <c r="G6" s="9">
        <v>53164575.86612</v>
      </c>
      <c r="H6" s="9">
        <v>54174702.80757629</v>
      </c>
      <c r="I6" s="9">
        <v>55204022.16092025</v>
      </c>
      <c r="J6" s="9">
        <v>56252898.58197774</v>
      </c>
      <c r="K6" s="9">
        <v>49363952</v>
      </c>
      <c r="L6" s="9">
        <v>50104411</v>
      </c>
      <c r="M6" s="9">
        <v>50855977</v>
      </c>
      <c r="N6" s="106" t="s">
        <v>3</v>
      </c>
      <c r="O6" s="106" t="s">
        <v>4</v>
      </c>
      <c r="P6" s="4"/>
      <c r="Q6" s="4"/>
    </row>
    <row r="7" spans="1:17" ht="67.5" customHeight="1" thickBot="1">
      <c r="A7" s="11"/>
      <c r="B7" s="12" t="s">
        <v>5</v>
      </c>
      <c r="C7" s="10" t="s">
        <v>66</v>
      </c>
      <c r="D7" s="10" t="s">
        <v>71</v>
      </c>
      <c r="E7" s="10" t="s">
        <v>6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54</v>
      </c>
      <c r="L7" s="10" t="s">
        <v>55</v>
      </c>
      <c r="M7" s="10" t="s">
        <v>56</v>
      </c>
      <c r="N7" s="107"/>
      <c r="O7" s="108"/>
      <c r="P7" s="4"/>
      <c r="Q7" s="4"/>
    </row>
    <row r="8" spans="1:17" ht="12.75" customHeight="1" thickBot="1">
      <c r="A8" s="13">
        <v>1</v>
      </c>
      <c r="B8" s="14">
        <v>2</v>
      </c>
      <c r="C8" s="14">
        <v>3</v>
      </c>
      <c r="D8" s="14">
        <v>5</v>
      </c>
      <c r="E8" s="14" t="s">
        <v>13</v>
      </c>
      <c r="F8" s="14">
        <v>9</v>
      </c>
      <c r="G8" s="14">
        <v>10</v>
      </c>
      <c r="H8" s="14">
        <v>11</v>
      </c>
      <c r="I8" s="14">
        <v>12</v>
      </c>
      <c r="J8" s="14">
        <v>13</v>
      </c>
      <c r="K8" s="14">
        <v>14</v>
      </c>
      <c r="L8" s="14">
        <v>15</v>
      </c>
      <c r="M8" s="14">
        <v>16</v>
      </c>
      <c r="N8" s="14">
        <v>17</v>
      </c>
      <c r="O8" s="14">
        <v>18</v>
      </c>
      <c r="P8" s="4"/>
      <c r="Q8" s="4"/>
    </row>
    <row r="9" spans="1:17" ht="16.5" customHeight="1" thickBot="1">
      <c r="A9" s="15" t="s">
        <v>14</v>
      </c>
      <c r="B9" s="16" t="s">
        <v>15</v>
      </c>
      <c r="C9" s="79">
        <f>C10+C21</f>
        <v>5575559.5</v>
      </c>
      <c r="D9" s="79">
        <f>D10+D21</f>
        <v>110000</v>
      </c>
      <c r="E9" s="79">
        <f>C9+D9</f>
        <v>5685559.5</v>
      </c>
      <c r="F9" s="79">
        <f aca="true" t="shared" si="0" ref="F9:M9">F10+F21</f>
        <v>942273.77</v>
      </c>
      <c r="G9" s="79">
        <f t="shared" si="0"/>
        <v>950642.12</v>
      </c>
      <c r="H9" s="79">
        <f t="shared" si="0"/>
        <v>983369.45</v>
      </c>
      <c r="I9" s="79">
        <f t="shared" si="0"/>
        <v>891663.12</v>
      </c>
      <c r="J9" s="79">
        <f t="shared" si="0"/>
        <v>909611.04</v>
      </c>
      <c r="K9" s="79">
        <f t="shared" si="0"/>
        <v>350600</v>
      </c>
      <c r="L9" s="79">
        <f t="shared" si="0"/>
        <v>328700</v>
      </c>
      <c r="M9" s="79">
        <f t="shared" si="0"/>
        <v>328700</v>
      </c>
      <c r="N9" s="75">
        <f>E9-F9</f>
        <v>4743285.73</v>
      </c>
      <c r="O9" s="18">
        <f>N9/F6*100</f>
        <v>8.701470895448123</v>
      </c>
      <c r="P9" s="19"/>
      <c r="Q9" s="4"/>
    </row>
    <row r="10" spans="1:17" ht="16.5" customHeight="1" thickBot="1">
      <c r="A10" s="15" t="s">
        <v>16</v>
      </c>
      <c r="B10" s="16" t="s">
        <v>17</v>
      </c>
      <c r="C10" s="75">
        <f aca="true" t="shared" si="1" ref="C10:N10">SUM(C11:C20)</f>
        <v>5041968.17</v>
      </c>
      <c r="D10" s="75">
        <f t="shared" si="1"/>
        <v>0</v>
      </c>
      <c r="E10" s="75">
        <f t="shared" si="1"/>
        <v>5041968.17</v>
      </c>
      <c r="F10" s="75">
        <f t="shared" si="1"/>
        <v>762523.77</v>
      </c>
      <c r="G10" s="75">
        <f t="shared" si="1"/>
        <v>781611.12</v>
      </c>
      <c r="H10" s="75">
        <f t="shared" si="1"/>
        <v>827611.12</v>
      </c>
      <c r="I10" s="75">
        <f t="shared" si="1"/>
        <v>796611.12</v>
      </c>
      <c r="J10" s="75">
        <f t="shared" si="1"/>
        <v>887611.04</v>
      </c>
      <c r="K10" s="75">
        <f t="shared" si="1"/>
        <v>328600</v>
      </c>
      <c r="L10" s="75">
        <f t="shared" si="1"/>
        <v>328700</v>
      </c>
      <c r="M10" s="75">
        <f t="shared" si="1"/>
        <v>328700</v>
      </c>
      <c r="N10" s="75">
        <f t="shared" si="1"/>
        <v>4279444.4</v>
      </c>
      <c r="O10" s="18">
        <f>N10/$F$6*100</f>
        <v>7.85056246132751</v>
      </c>
      <c r="P10" s="19"/>
      <c r="Q10" s="4"/>
    </row>
    <row r="11" spans="1:18" ht="15" customHeight="1" thickBot="1">
      <c r="A11" s="21" t="s">
        <v>18</v>
      </c>
      <c r="B11" s="22" t="s">
        <v>19</v>
      </c>
      <c r="C11" s="80">
        <v>456000</v>
      </c>
      <c r="D11" s="81">
        <v>0</v>
      </c>
      <c r="E11" s="80">
        <f>C11+D11</f>
        <v>456000</v>
      </c>
      <c r="F11" s="80">
        <v>152000</v>
      </c>
      <c r="G11" s="80">
        <v>152000</v>
      </c>
      <c r="H11" s="80">
        <v>152000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1">
        <f>E11-F11</f>
        <v>304000</v>
      </c>
      <c r="O11" s="18">
        <f aca="true" t="shared" si="2" ref="O11:O30">N11/$F$6*100</f>
        <v>0.5576824384594324</v>
      </c>
      <c r="P11" s="4"/>
      <c r="Q11" s="4"/>
      <c r="R11" s="27"/>
    </row>
    <row r="12" spans="1:17" ht="19.5" customHeight="1" thickBot="1">
      <c r="A12" s="28" t="s">
        <v>20</v>
      </c>
      <c r="B12" s="29" t="s">
        <v>21</v>
      </c>
      <c r="C12" s="82">
        <v>668055.52</v>
      </c>
      <c r="D12" s="83">
        <v>0</v>
      </c>
      <c r="E12" s="80">
        <f aca="true" t="shared" si="3" ref="E12:E20">C12+D12</f>
        <v>668055.52</v>
      </c>
      <c r="F12" s="82">
        <v>133611.12</v>
      </c>
      <c r="G12" s="82">
        <v>133611.12</v>
      </c>
      <c r="H12" s="82">
        <v>133611.12</v>
      </c>
      <c r="I12" s="82">
        <v>133611.12</v>
      </c>
      <c r="J12" s="82">
        <v>133611.04</v>
      </c>
      <c r="K12" s="80">
        <v>0</v>
      </c>
      <c r="L12" s="80">
        <v>0</v>
      </c>
      <c r="M12" s="80">
        <v>0</v>
      </c>
      <c r="N12" s="81">
        <f aca="true" t="shared" si="4" ref="N12:N20">E12-F12</f>
        <v>534444.4</v>
      </c>
      <c r="O12" s="18">
        <f t="shared" si="2"/>
        <v>0.9804284743848299</v>
      </c>
      <c r="P12" s="4"/>
      <c r="Q12" s="4"/>
    </row>
    <row r="13" spans="1:17" ht="16.5" customHeight="1" thickBot="1">
      <c r="A13" s="28" t="s">
        <v>22</v>
      </c>
      <c r="B13" s="29" t="s">
        <v>23</v>
      </c>
      <c r="C13" s="82">
        <v>0</v>
      </c>
      <c r="D13" s="83">
        <v>0</v>
      </c>
      <c r="E13" s="80">
        <f t="shared" si="3"/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0">
        <v>0</v>
      </c>
      <c r="L13" s="80">
        <v>0</v>
      </c>
      <c r="M13" s="80">
        <v>0</v>
      </c>
      <c r="N13" s="81">
        <f t="shared" si="4"/>
        <v>0</v>
      </c>
      <c r="O13" s="18">
        <f t="shared" si="2"/>
        <v>0</v>
      </c>
      <c r="P13" s="4" t="s">
        <v>24</v>
      </c>
      <c r="Q13" s="4"/>
    </row>
    <row r="14" spans="1:17" ht="26.25" customHeight="1" thickBot="1">
      <c r="A14" s="28" t="s">
        <v>25</v>
      </c>
      <c r="B14" s="34" t="s">
        <v>67</v>
      </c>
      <c r="C14" s="82">
        <v>0</v>
      </c>
      <c r="D14" s="83">
        <v>0</v>
      </c>
      <c r="E14" s="80">
        <f t="shared" si="3"/>
        <v>0</v>
      </c>
      <c r="F14" s="84">
        <v>0</v>
      </c>
      <c r="G14" s="84"/>
      <c r="H14" s="84"/>
      <c r="I14" s="84"/>
      <c r="J14" s="84"/>
      <c r="K14" s="80"/>
      <c r="L14" s="80">
        <v>0</v>
      </c>
      <c r="M14" s="80">
        <v>0</v>
      </c>
      <c r="N14" s="81">
        <f t="shared" si="4"/>
        <v>0</v>
      </c>
      <c r="O14" s="18">
        <f t="shared" si="2"/>
        <v>0</v>
      </c>
      <c r="P14" s="4"/>
      <c r="Q14" s="4"/>
    </row>
    <row r="15" spans="1:17" ht="25.5" customHeight="1" thickBot="1">
      <c r="A15" s="28" t="s">
        <v>27</v>
      </c>
      <c r="B15" s="34" t="s">
        <v>28</v>
      </c>
      <c r="C15" s="82">
        <v>69912.65</v>
      </c>
      <c r="D15" s="85">
        <v>0</v>
      </c>
      <c r="E15" s="80">
        <f t="shared" si="3"/>
        <v>69912.65</v>
      </c>
      <c r="F15" s="84">
        <v>69912.65</v>
      </c>
      <c r="G15" s="84">
        <v>0</v>
      </c>
      <c r="H15" s="84">
        <v>0</v>
      </c>
      <c r="I15" s="84"/>
      <c r="J15" s="84">
        <v>0</v>
      </c>
      <c r="K15" s="80">
        <v>0</v>
      </c>
      <c r="L15" s="80">
        <v>0</v>
      </c>
      <c r="M15" s="80">
        <v>0</v>
      </c>
      <c r="N15" s="81">
        <f t="shared" si="4"/>
        <v>0</v>
      </c>
      <c r="O15" s="18">
        <f t="shared" si="2"/>
        <v>0</v>
      </c>
      <c r="P15" s="4"/>
      <c r="Q15" s="4"/>
    </row>
    <row r="16" spans="1:17" ht="15" customHeight="1" thickBot="1">
      <c r="A16" s="28" t="s">
        <v>29</v>
      </c>
      <c r="B16" s="34" t="s">
        <v>30</v>
      </c>
      <c r="C16" s="82">
        <v>100000</v>
      </c>
      <c r="D16" s="83">
        <v>0</v>
      </c>
      <c r="E16" s="80">
        <f t="shared" si="3"/>
        <v>100000</v>
      </c>
      <c r="F16" s="84">
        <v>100000</v>
      </c>
      <c r="G16" s="84">
        <v>0</v>
      </c>
      <c r="H16" s="84">
        <v>0</v>
      </c>
      <c r="I16" s="84">
        <v>0</v>
      </c>
      <c r="J16" s="84">
        <v>0</v>
      </c>
      <c r="K16" s="80">
        <v>0</v>
      </c>
      <c r="L16" s="80">
        <v>0</v>
      </c>
      <c r="M16" s="80">
        <v>0</v>
      </c>
      <c r="N16" s="81">
        <f t="shared" si="4"/>
        <v>0</v>
      </c>
      <c r="O16" s="18">
        <f t="shared" si="2"/>
        <v>0</v>
      </c>
      <c r="P16" s="4"/>
      <c r="Q16" s="4"/>
    </row>
    <row r="17" spans="1:17" ht="25.5" customHeight="1" thickBot="1">
      <c r="A17" s="28" t="s">
        <v>31</v>
      </c>
      <c r="B17" s="39" t="s">
        <v>32</v>
      </c>
      <c r="C17" s="86">
        <v>78000</v>
      </c>
      <c r="D17" s="87">
        <v>0</v>
      </c>
      <c r="E17" s="80">
        <f t="shared" si="3"/>
        <v>78000</v>
      </c>
      <c r="F17" s="86">
        <v>26000</v>
      </c>
      <c r="G17" s="86">
        <v>26000</v>
      </c>
      <c r="H17" s="86">
        <v>26000</v>
      </c>
      <c r="I17" s="86"/>
      <c r="J17" s="86"/>
      <c r="K17" s="80">
        <v>0</v>
      </c>
      <c r="L17" s="80">
        <v>0</v>
      </c>
      <c r="M17" s="80">
        <v>0</v>
      </c>
      <c r="N17" s="81">
        <f t="shared" si="4"/>
        <v>52000</v>
      </c>
      <c r="O17" s="18">
        <f t="shared" si="2"/>
        <v>0.09539304868385029</v>
      </c>
      <c r="P17" s="4"/>
      <c r="Q17" s="4"/>
    </row>
    <row r="18" spans="1:15" ht="20.25" customHeight="1" thickBot="1">
      <c r="A18" s="73">
        <v>8</v>
      </c>
      <c r="B18" s="39" t="s">
        <v>62</v>
      </c>
      <c r="C18" s="86">
        <v>1979000</v>
      </c>
      <c r="D18" s="87">
        <v>0</v>
      </c>
      <c r="E18" s="80">
        <f t="shared" si="3"/>
        <v>1979000</v>
      </c>
      <c r="F18" s="86">
        <v>181000</v>
      </c>
      <c r="G18" s="86">
        <v>370000</v>
      </c>
      <c r="H18" s="86">
        <v>316000</v>
      </c>
      <c r="I18" s="86">
        <v>558000</v>
      </c>
      <c r="J18" s="86">
        <v>554000</v>
      </c>
      <c r="K18" s="80">
        <v>0</v>
      </c>
      <c r="L18" s="80">
        <v>0</v>
      </c>
      <c r="M18" s="80">
        <v>0</v>
      </c>
      <c r="N18" s="81">
        <f t="shared" si="4"/>
        <v>1798000</v>
      </c>
      <c r="O18" s="18">
        <f t="shared" si="2"/>
        <v>3.2983981064146692</v>
      </c>
    </row>
    <row r="19" spans="1:15" ht="20.25" customHeight="1" thickBot="1">
      <c r="A19" s="73">
        <v>9</v>
      </c>
      <c r="B19" s="39" t="s">
        <v>63</v>
      </c>
      <c r="C19" s="86">
        <v>0</v>
      </c>
      <c r="D19" s="87">
        <v>0</v>
      </c>
      <c r="E19" s="80">
        <f t="shared" si="3"/>
        <v>0</v>
      </c>
      <c r="F19" s="86"/>
      <c r="G19" s="86"/>
      <c r="H19" s="86"/>
      <c r="I19" s="86"/>
      <c r="J19" s="86"/>
      <c r="K19" s="80">
        <v>0</v>
      </c>
      <c r="L19" s="80">
        <v>0</v>
      </c>
      <c r="M19" s="80">
        <v>0</v>
      </c>
      <c r="N19" s="81">
        <f t="shared" si="4"/>
        <v>0</v>
      </c>
      <c r="O19" s="18">
        <f t="shared" si="2"/>
        <v>0</v>
      </c>
    </row>
    <row r="20" spans="1:15" ht="17.25" customHeight="1" thickBot="1">
      <c r="A20" s="73">
        <v>10</v>
      </c>
      <c r="B20" s="39" t="s">
        <v>53</v>
      </c>
      <c r="C20" s="86">
        <v>1691000</v>
      </c>
      <c r="D20" s="87">
        <v>0</v>
      </c>
      <c r="E20" s="80">
        <f t="shared" si="3"/>
        <v>1691000</v>
      </c>
      <c r="F20" s="86">
        <v>100000</v>
      </c>
      <c r="G20" s="86">
        <v>100000</v>
      </c>
      <c r="H20" s="86">
        <v>200000</v>
      </c>
      <c r="I20" s="86">
        <v>105000</v>
      </c>
      <c r="J20" s="86">
        <v>200000</v>
      </c>
      <c r="K20" s="88">
        <v>328600</v>
      </c>
      <c r="L20" s="88">
        <v>328700</v>
      </c>
      <c r="M20" s="88">
        <v>328700</v>
      </c>
      <c r="N20" s="81">
        <f t="shared" si="4"/>
        <v>1591000</v>
      </c>
      <c r="O20" s="18">
        <f t="shared" si="2"/>
        <v>2.918660393384727</v>
      </c>
    </row>
    <row r="21" spans="1:17" ht="19.5" customHeight="1" thickBot="1">
      <c r="A21" s="44" t="s">
        <v>33</v>
      </c>
      <c r="B21" s="45" t="s">
        <v>34</v>
      </c>
      <c r="C21" s="89">
        <f>SUM(C22:C30)</f>
        <v>533591.33</v>
      </c>
      <c r="D21" s="89">
        <f aca="true" t="shared" si="5" ref="D21:N21">SUM(D22:D30)</f>
        <v>110000</v>
      </c>
      <c r="E21" s="89">
        <f t="shared" si="5"/>
        <v>643591.33</v>
      </c>
      <c r="F21" s="89">
        <f t="shared" si="5"/>
        <v>179750</v>
      </c>
      <c r="G21" s="89">
        <f t="shared" si="5"/>
        <v>169031</v>
      </c>
      <c r="H21" s="89">
        <f t="shared" si="5"/>
        <v>155758.33000000002</v>
      </c>
      <c r="I21" s="89">
        <f t="shared" si="5"/>
        <v>95052</v>
      </c>
      <c r="J21" s="89">
        <f t="shared" si="5"/>
        <v>22000</v>
      </c>
      <c r="K21" s="89">
        <f t="shared" si="5"/>
        <v>22000</v>
      </c>
      <c r="L21" s="89">
        <f t="shared" si="5"/>
        <v>0</v>
      </c>
      <c r="M21" s="89">
        <f t="shared" si="5"/>
        <v>0</v>
      </c>
      <c r="N21" s="89">
        <f t="shared" si="5"/>
        <v>463841.32999999996</v>
      </c>
      <c r="O21" s="18">
        <f t="shared" si="2"/>
        <v>0.8509084341206128</v>
      </c>
      <c r="P21" s="4"/>
      <c r="Q21" s="4"/>
    </row>
    <row r="22" spans="1:17" ht="14.25" customHeight="1" thickBot="1">
      <c r="A22" s="8">
        <v>1</v>
      </c>
      <c r="B22" s="47" t="s">
        <v>35</v>
      </c>
      <c r="C22" s="90">
        <v>0</v>
      </c>
      <c r="D22" s="91">
        <v>0</v>
      </c>
      <c r="E22" s="80">
        <f>C22+D22</f>
        <v>0</v>
      </c>
      <c r="F22" s="92"/>
      <c r="G22" s="84">
        <v>0</v>
      </c>
      <c r="H22" s="84">
        <v>0</v>
      </c>
      <c r="I22" s="84">
        <v>0</v>
      </c>
      <c r="J22" s="84">
        <v>0</v>
      </c>
      <c r="K22" s="90"/>
      <c r="L22" s="90"/>
      <c r="M22" s="90"/>
      <c r="N22" s="81">
        <f>E22-F22</f>
        <v>0</v>
      </c>
      <c r="O22" s="18">
        <f t="shared" si="2"/>
        <v>0</v>
      </c>
      <c r="P22" s="4"/>
      <c r="Q22" s="4"/>
    </row>
    <row r="23" spans="1:17" ht="14.25" customHeight="1" thickBot="1">
      <c r="A23" s="8">
        <v>2</v>
      </c>
      <c r="B23" s="50" t="s">
        <v>36</v>
      </c>
      <c r="C23" s="86">
        <v>23231</v>
      </c>
      <c r="D23" s="87">
        <v>0</v>
      </c>
      <c r="E23" s="80">
        <f aca="true" t="shared" si="6" ref="E23:E30">C23+D23</f>
        <v>23231</v>
      </c>
      <c r="F23" s="86">
        <v>11700</v>
      </c>
      <c r="G23" s="86">
        <v>11531</v>
      </c>
      <c r="H23" s="86">
        <v>0</v>
      </c>
      <c r="I23" s="86">
        <v>0</v>
      </c>
      <c r="J23" s="86">
        <v>0</v>
      </c>
      <c r="K23" s="86"/>
      <c r="L23" s="86"/>
      <c r="M23" s="86"/>
      <c r="N23" s="81">
        <f aca="true" t="shared" si="7" ref="N23:N30">E23-F23</f>
        <v>11531</v>
      </c>
      <c r="O23" s="18">
        <f t="shared" si="2"/>
        <v>0.0211534085456438</v>
      </c>
      <c r="P23" s="4"/>
      <c r="Q23" s="4"/>
    </row>
    <row r="24" spans="1:15" ht="24.75" customHeight="1" thickBot="1">
      <c r="A24" s="8">
        <v>3</v>
      </c>
      <c r="B24" s="29" t="s">
        <v>37</v>
      </c>
      <c r="C24" s="86">
        <v>0</v>
      </c>
      <c r="D24" s="87">
        <v>0</v>
      </c>
      <c r="E24" s="80">
        <f t="shared" si="6"/>
        <v>0</v>
      </c>
      <c r="F24" s="86"/>
      <c r="G24" s="86">
        <v>0</v>
      </c>
      <c r="H24" s="86">
        <v>0</v>
      </c>
      <c r="I24" s="86">
        <v>0</v>
      </c>
      <c r="J24" s="86">
        <v>0</v>
      </c>
      <c r="K24" s="86"/>
      <c r="L24" s="86"/>
      <c r="M24" s="86"/>
      <c r="N24" s="81">
        <f t="shared" si="7"/>
        <v>0</v>
      </c>
      <c r="O24" s="18">
        <f t="shared" si="2"/>
        <v>0</v>
      </c>
    </row>
    <row r="25" spans="1:15" ht="24.75" customHeight="1" thickBot="1">
      <c r="A25" s="8">
        <v>4</v>
      </c>
      <c r="B25" s="52" t="s">
        <v>69</v>
      </c>
      <c r="C25" s="93">
        <v>0</v>
      </c>
      <c r="D25" s="94">
        <v>110000</v>
      </c>
      <c r="E25" s="80">
        <f t="shared" si="6"/>
        <v>110000</v>
      </c>
      <c r="F25" s="93"/>
      <c r="G25" s="93">
        <v>22000</v>
      </c>
      <c r="H25" s="93">
        <v>22000</v>
      </c>
      <c r="I25" s="93">
        <v>22000</v>
      </c>
      <c r="J25" s="93">
        <v>22000</v>
      </c>
      <c r="K25" s="93">
        <v>22000</v>
      </c>
      <c r="L25" s="86"/>
      <c r="M25" s="86"/>
      <c r="N25" s="81">
        <f t="shared" si="7"/>
        <v>110000</v>
      </c>
      <c r="O25" s="18">
        <f t="shared" si="2"/>
        <v>0.20179298760045253</v>
      </c>
    </row>
    <row r="26" spans="1:15" ht="15" customHeight="1" thickBot="1">
      <c r="A26" s="8">
        <v>5</v>
      </c>
      <c r="B26" s="57" t="s">
        <v>39</v>
      </c>
      <c r="C26" s="86">
        <v>0</v>
      </c>
      <c r="D26" s="87">
        <v>0</v>
      </c>
      <c r="E26" s="80">
        <f t="shared" si="6"/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/>
      <c r="L26" s="86"/>
      <c r="M26" s="86"/>
      <c r="N26" s="81">
        <f t="shared" si="7"/>
        <v>0</v>
      </c>
      <c r="O26" s="18">
        <f t="shared" si="2"/>
        <v>0</v>
      </c>
    </row>
    <row r="27" spans="1:15" ht="15" customHeight="1" thickBot="1">
      <c r="A27" s="8">
        <v>6</v>
      </c>
      <c r="B27" s="58" t="s">
        <v>40</v>
      </c>
      <c r="C27" s="86">
        <v>78750</v>
      </c>
      <c r="D27" s="87">
        <v>0</v>
      </c>
      <c r="E27" s="80">
        <f t="shared" si="6"/>
        <v>78750</v>
      </c>
      <c r="F27" s="86">
        <v>28750</v>
      </c>
      <c r="G27" s="86">
        <v>25000</v>
      </c>
      <c r="H27" s="86">
        <v>25000</v>
      </c>
      <c r="I27" s="86"/>
      <c r="J27" s="86"/>
      <c r="K27" s="86"/>
      <c r="L27" s="86"/>
      <c r="M27" s="86"/>
      <c r="N27" s="81">
        <f t="shared" si="7"/>
        <v>50000</v>
      </c>
      <c r="O27" s="18">
        <f t="shared" si="2"/>
        <v>0.09172408527293296</v>
      </c>
    </row>
    <row r="28" spans="1:15" ht="13.5" thickBot="1">
      <c r="A28" s="8">
        <v>7</v>
      </c>
      <c r="B28" s="58" t="s">
        <v>50</v>
      </c>
      <c r="C28" s="86">
        <v>175270</v>
      </c>
      <c r="D28" s="95">
        <v>0</v>
      </c>
      <c r="E28" s="80">
        <f t="shared" si="6"/>
        <v>175270</v>
      </c>
      <c r="F28" s="86">
        <v>44000</v>
      </c>
      <c r="G28" s="86">
        <v>44000</v>
      </c>
      <c r="H28" s="86">
        <v>43635</v>
      </c>
      <c r="I28" s="86">
        <v>43635</v>
      </c>
      <c r="J28" s="86">
        <v>0</v>
      </c>
      <c r="K28" s="86"/>
      <c r="L28" s="86"/>
      <c r="M28" s="86"/>
      <c r="N28" s="81">
        <f t="shared" si="7"/>
        <v>131270</v>
      </c>
      <c r="O28" s="18">
        <f t="shared" si="2"/>
        <v>0.24081241347555818</v>
      </c>
    </row>
    <row r="29" spans="1:15" ht="13.5" thickBot="1">
      <c r="A29" s="8">
        <v>8</v>
      </c>
      <c r="B29" s="58" t="s">
        <v>50</v>
      </c>
      <c r="C29" s="86">
        <v>118835</v>
      </c>
      <c r="D29" s="95">
        <v>0</v>
      </c>
      <c r="E29" s="80">
        <f t="shared" si="6"/>
        <v>118835</v>
      </c>
      <c r="F29" s="86">
        <v>30000</v>
      </c>
      <c r="G29" s="86">
        <v>30000</v>
      </c>
      <c r="H29" s="86">
        <v>29418</v>
      </c>
      <c r="I29" s="86">
        <v>29417</v>
      </c>
      <c r="J29" s="86"/>
      <c r="K29" s="86"/>
      <c r="L29" s="86"/>
      <c r="M29" s="86"/>
      <c r="N29" s="81">
        <f t="shared" si="7"/>
        <v>88835</v>
      </c>
      <c r="O29" s="18">
        <f t="shared" si="2"/>
        <v>0.16296618230442</v>
      </c>
    </row>
    <row r="30" spans="1:17" ht="24" customHeight="1" thickBot="1">
      <c r="A30" s="8">
        <v>9</v>
      </c>
      <c r="B30" s="9" t="s">
        <v>41</v>
      </c>
      <c r="C30" s="96">
        <v>137505.33</v>
      </c>
      <c r="D30" s="87">
        <v>0</v>
      </c>
      <c r="E30" s="80">
        <f t="shared" si="6"/>
        <v>137505.33</v>
      </c>
      <c r="F30" s="90">
        <v>65300</v>
      </c>
      <c r="G30" s="90">
        <v>36500</v>
      </c>
      <c r="H30" s="90">
        <v>35705.33</v>
      </c>
      <c r="I30" s="90">
        <v>0</v>
      </c>
      <c r="J30" s="90">
        <v>0</v>
      </c>
      <c r="K30" s="90"/>
      <c r="L30" s="90"/>
      <c r="M30" s="90"/>
      <c r="N30" s="81">
        <f t="shared" si="7"/>
        <v>72205.32999999999</v>
      </c>
      <c r="O30" s="18">
        <f t="shared" si="2"/>
        <v>0.13245935692160526</v>
      </c>
      <c r="P30" s="4"/>
      <c r="Q30" s="4"/>
    </row>
    <row r="31" spans="1:17" ht="15" customHeight="1">
      <c r="A31" s="1"/>
      <c r="B31" s="60"/>
      <c r="C31" s="60"/>
      <c r="D31" s="60"/>
      <c r="E31" s="60"/>
      <c r="F31" s="61"/>
      <c r="G31" s="62" t="s">
        <v>42</v>
      </c>
      <c r="H31" s="62"/>
      <c r="I31" s="63"/>
      <c r="J31" s="63"/>
      <c r="K31" s="63"/>
      <c r="L31" s="63"/>
      <c r="M31" s="63"/>
      <c r="N31" s="64"/>
      <c r="O31" s="1"/>
      <c r="P31" s="65"/>
      <c r="Q31" s="65"/>
    </row>
    <row r="32" spans="1:17" ht="9.75" customHeight="1">
      <c r="A32" s="2"/>
      <c r="B32" s="2"/>
      <c r="C32" s="2"/>
      <c r="D32" s="2"/>
      <c r="E32" s="2"/>
      <c r="F32" s="66"/>
      <c r="G32" s="67"/>
      <c r="H32" s="67"/>
      <c r="I32" s="68"/>
      <c r="J32" s="68"/>
      <c r="K32" s="68"/>
      <c r="L32" s="68"/>
      <c r="M32" s="68"/>
      <c r="N32" s="68"/>
      <c r="O32" s="65"/>
      <c r="Q32" s="65"/>
    </row>
    <row r="33" spans="1:17" ht="15" customHeight="1">
      <c r="A33" s="2"/>
      <c r="B33" s="2"/>
      <c r="C33" s="2"/>
      <c r="D33" s="2"/>
      <c r="E33" s="2"/>
      <c r="F33" s="61"/>
      <c r="G33" s="97" t="s">
        <v>43</v>
      </c>
      <c r="H33" s="97"/>
      <c r="I33" s="97"/>
      <c r="J33" s="68"/>
      <c r="K33" s="68"/>
      <c r="L33" s="68"/>
      <c r="M33" s="68"/>
      <c r="N33" s="68"/>
      <c r="O33" s="1"/>
      <c r="P33" s="65"/>
      <c r="Q33" s="65"/>
    </row>
    <row r="34" spans="1:17" ht="14.25" customHeight="1">
      <c r="A34" s="65"/>
      <c r="B34" s="65"/>
      <c r="C34" s="65"/>
      <c r="D34" s="65"/>
      <c r="E34" s="65"/>
      <c r="F34" s="63"/>
      <c r="G34" s="67"/>
      <c r="H34" s="67"/>
      <c r="I34" s="63"/>
      <c r="J34" s="63"/>
      <c r="K34" s="63"/>
      <c r="L34" s="63"/>
      <c r="M34" s="63"/>
      <c r="P34" s="65"/>
      <c r="Q34" s="65"/>
    </row>
    <row r="35" spans="1:17" ht="17.25" customHeight="1">
      <c r="A35" s="65"/>
      <c r="B35" s="65"/>
      <c r="C35" s="65"/>
      <c r="D35" s="65"/>
      <c r="E35" s="65"/>
      <c r="G35" s="67"/>
      <c r="H35" s="67"/>
      <c r="P35" s="65"/>
      <c r="Q35" s="65"/>
    </row>
    <row r="36" spans="1:17" ht="13.5" customHeight="1">
      <c r="A36" s="65"/>
      <c r="B36" s="65"/>
      <c r="C36" s="65"/>
      <c r="D36" s="65"/>
      <c r="E36" s="65"/>
      <c r="G36" s="67"/>
      <c r="H36" s="67"/>
      <c r="P36" s="65"/>
      <c r="Q36" s="65"/>
    </row>
    <row r="37" spans="1:14" ht="12.75">
      <c r="A37" s="65"/>
      <c r="H37" s="69"/>
      <c r="I37" s="69"/>
      <c r="J37" s="69"/>
      <c r="K37" s="69"/>
      <c r="L37" s="69"/>
      <c r="M37" s="69"/>
      <c r="N37" s="69"/>
    </row>
    <row r="38" spans="8:15" ht="12.75">
      <c r="H38" s="70"/>
      <c r="I38" s="70"/>
      <c r="J38" s="70"/>
      <c r="K38" s="70"/>
      <c r="L38" s="70"/>
      <c r="M38" s="70"/>
      <c r="N38" s="70"/>
      <c r="O38" s="65"/>
    </row>
    <row r="39" spans="1:15" ht="12.75">
      <c r="A39" s="65"/>
      <c r="B39" s="65"/>
      <c r="C39" s="65"/>
      <c r="D39" s="65"/>
      <c r="E39" s="65"/>
      <c r="H39" s="70"/>
      <c r="I39" s="70"/>
      <c r="J39" s="70"/>
      <c r="K39" s="70"/>
      <c r="L39" s="70"/>
      <c r="M39" s="70"/>
      <c r="N39" s="70"/>
      <c r="O39" s="65"/>
    </row>
    <row r="40" spans="1:14" ht="12.75">
      <c r="A40" s="65"/>
      <c r="B40" s="65"/>
      <c r="C40" s="65"/>
      <c r="D40" s="65"/>
      <c r="E40" s="65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2.75">
      <c r="A41" s="65"/>
      <c r="F41" s="69"/>
      <c r="G41" s="69"/>
      <c r="H41" s="69"/>
      <c r="I41" s="69"/>
      <c r="J41" s="69"/>
      <c r="K41" s="69"/>
      <c r="L41" s="69"/>
      <c r="M41" s="69"/>
      <c r="N41" s="69"/>
    </row>
    <row r="42" spans="6:14" ht="12.75">
      <c r="F42" s="69"/>
      <c r="G42" s="69"/>
      <c r="H42" s="69"/>
      <c r="I42" s="69"/>
      <c r="J42" s="69"/>
      <c r="K42" s="69"/>
      <c r="L42" s="69"/>
      <c r="M42" s="69"/>
      <c r="N42" s="69"/>
    </row>
    <row r="43" spans="6:14" ht="12.75">
      <c r="F43" s="69"/>
      <c r="G43" s="69"/>
      <c r="H43" s="69"/>
      <c r="I43" s="69"/>
      <c r="J43" s="69"/>
      <c r="K43" s="69"/>
      <c r="L43" s="69"/>
      <c r="M43" s="69"/>
      <c r="N43" s="69"/>
    </row>
    <row r="44" spans="6:14" ht="12.75">
      <c r="F44" s="69"/>
      <c r="G44" s="69"/>
      <c r="H44" s="69"/>
      <c r="I44" s="69"/>
      <c r="J44" s="69"/>
      <c r="K44" s="69"/>
      <c r="L44" s="69"/>
      <c r="M44" s="69"/>
      <c r="N44" s="69"/>
    </row>
    <row r="45" spans="6:14" ht="12.75">
      <c r="F45" s="69"/>
      <c r="G45" s="69"/>
      <c r="H45" s="69"/>
      <c r="I45" s="69"/>
      <c r="J45" s="69"/>
      <c r="K45" s="69"/>
      <c r="L45" s="69"/>
      <c r="M45" s="69"/>
      <c r="N45" s="69"/>
    </row>
    <row r="46" spans="6:14" ht="12.75">
      <c r="F46" s="69"/>
      <c r="G46" s="69"/>
      <c r="H46" s="69"/>
      <c r="I46" s="69"/>
      <c r="J46" s="69"/>
      <c r="K46" s="69"/>
      <c r="L46" s="69"/>
      <c r="M46" s="69"/>
      <c r="N46" s="69"/>
    </row>
    <row r="47" spans="6:14" ht="12.75">
      <c r="F47" s="69"/>
      <c r="G47" s="69"/>
      <c r="H47" s="69"/>
      <c r="I47" s="69"/>
      <c r="J47" s="69"/>
      <c r="K47" s="69"/>
      <c r="L47" s="69"/>
      <c r="M47" s="69"/>
      <c r="N47" s="69"/>
    </row>
  </sheetData>
  <mergeCells count="6">
    <mergeCell ref="G33:I33"/>
    <mergeCell ref="A5:A6"/>
    <mergeCell ref="B5:E6"/>
    <mergeCell ref="N5:O5"/>
    <mergeCell ref="N6:N7"/>
    <mergeCell ref="O6:O7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48.0039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9.8515625" style="0" customWidth="1"/>
    <col min="7" max="7" width="11.28125" style="0" customWidth="1"/>
    <col min="8" max="8" width="11.8515625" style="0" customWidth="1"/>
    <col min="9" max="9" width="12.00390625" style="0" customWidth="1"/>
    <col min="10" max="10" width="12.28125" style="0" customWidth="1"/>
    <col min="11" max="11" width="11.7109375" style="0" customWidth="1"/>
    <col min="12" max="12" width="11.421875" style="0" customWidth="1"/>
    <col min="13" max="13" width="12.140625" style="0" customWidth="1"/>
    <col min="14" max="14" width="11.7109375" style="0" customWidth="1"/>
    <col min="15" max="15" width="7.7109375" style="0" customWidth="1"/>
    <col min="16" max="16" width="10.7109375" style="0" customWidth="1"/>
    <col min="17" max="17" width="5.28125" style="0" customWidth="1"/>
  </cols>
  <sheetData>
    <row r="1" spans="1:17" ht="12.75">
      <c r="A1" s="1"/>
      <c r="B1" s="1"/>
      <c r="C1" s="2"/>
      <c r="D1" s="2"/>
      <c r="E1" s="2"/>
      <c r="F1" s="2"/>
      <c r="G1" s="1"/>
      <c r="H1" s="1"/>
      <c r="I1" s="2"/>
      <c r="J1" s="2"/>
      <c r="K1" s="2"/>
      <c r="L1" s="2"/>
      <c r="M1" s="2"/>
      <c r="N1" s="3"/>
      <c r="O1" s="2"/>
      <c r="Q1" s="4"/>
    </row>
    <row r="2" spans="1:17" ht="12.75">
      <c r="A2" s="5" t="s">
        <v>64</v>
      </c>
      <c r="B2" s="2"/>
      <c r="C2" s="2"/>
      <c r="D2" s="2"/>
      <c r="E2" s="2"/>
      <c r="F2" s="2"/>
      <c r="G2" s="1"/>
      <c r="H2" s="6" t="s">
        <v>0</v>
      </c>
      <c r="I2" s="7"/>
      <c r="J2" s="7"/>
      <c r="K2" s="7"/>
      <c r="L2" s="7"/>
      <c r="M2" s="7"/>
      <c r="N2" s="7"/>
      <c r="O2" s="1"/>
      <c r="Q2" s="4"/>
    </row>
    <row r="3" spans="1:17" ht="12.75">
      <c r="A3" s="2"/>
      <c r="B3" s="2"/>
      <c r="C3" s="2"/>
      <c r="D3" s="2"/>
      <c r="E3" s="2"/>
      <c r="F3" s="2"/>
      <c r="G3" s="1"/>
      <c r="H3" s="6" t="s">
        <v>70</v>
      </c>
      <c r="I3" s="7"/>
      <c r="J3" s="7"/>
      <c r="K3" s="7"/>
      <c r="L3" s="7"/>
      <c r="M3" s="7"/>
      <c r="N3" s="7"/>
      <c r="O3" s="1"/>
      <c r="Q3" s="4"/>
    </row>
    <row r="4" spans="1:17" ht="18.75" customHeight="1">
      <c r="A4" s="2"/>
      <c r="B4" s="2" t="s">
        <v>72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</row>
    <row r="5" spans="1:17" ht="27" customHeight="1">
      <c r="A5" s="98" t="s">
        <v>1</v>
      </c>
      <c r="B5" s="99"/>
      <c r="C5" s="100"/>
      <c r="D5" s="100"/>
      <c r="E5" s="101"/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8">
        <v>2014</v>
      </c>
      <c r="M5" s="8">
        <v>2015</v>
      </c>
      <c r="N5" s="105" t="s">
        <v>73</v>
      </c>
      <c r="O5" s="105"/>
      <c r="P5" s="4"/>
      <c r="Q5" s="4"/>
    </row>
    <row r="6" spans="1:17" ht="21" customHeight="1">
      <c r="A6" s="98"/>
      <c r="B6" s="102"/>
      <c r="C6" s="103"/>
      <c r="D6" s="103"/>
      <c r="E6" s="104"/>
      <c r="F6" s="9">
        <v>52173283</v>
      </c>
      <c r="G6" s="9">
        <v>53164575.86612</v>
      </c>
      <c r="H6" s="9">
        <v>54174702.80757629</v>
      </c>
      <c r="I6" s="9">
        <v>55204022.16092025</v>
      </c>
      <c r="J6" s="9">
        <v>56252898.58197774</v>
      </c>
      <c r="K6" s="9">
        <v>49363952</v>
      </c>
      <c r="L6" s="9">
        <v>50104411</v>
      </c>
      <c r="M6" s="9">
        <v>50855977</v>
      </c>
      <c r="N6" s="106" t="s">
        <v>3</v>
      </c>
      <c r="O6" s="106" t="s">
        <v>4</v>
      </c>
      <c r="P6" s="4"/>
      <c r="Q6" s="4"/>
    </row>
    <row r="7" spans="1:17" ht="67.5" customHeight="1" thickBot="1">
      <c r="A7" s="11"/>
      <c r="B7" s="12" t="s">
        <v>5</v>
      </c>
      <c r="C7" s="10" t="s">
        <v>66</v>
      </c>
      <c r="D7" s="10" t="s">
        <v>71</v>
      </c>
      <c r="E7" s="10" t="s">
        <v>6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54</v>
      </c>
      <c r="L7" s="10" t="s">
        <v>55</v>
      </c>
      <c r="M7" s="10" t="s">
        <v>56</v>
      </c>
      <c r="N7" s="107"/>
      <c r="O7" s="108"/>
      <c r="P7" s="4"/>
      <c r="Q7" s="4"/>
    </row>
    <row r="8" spans="1:17" ht="12.75" customHeight="1" thickBot="1">
      <c r="A8" s="13">
        <v>1</v>
      </c>
      <c r="B8" s="14">
        <v>2</v>
      </c>
      <c r="C8" s="14">
        <v>3</v>
      </c>
      <c r="D8" s="14">
        <v>5</v>
      </c>
      <c r="E8" s="14" t="s">
        <v>13</v>
      </c>
      <c r="F8" s="14">
        <v>9</v>
      </c>
      <c r="G8" s="14">
        <v>10</v>
      </c>
      <c r="H8" s="14">
        <v>11</v>
      </c>
      <c r="I8" s="14">
        <v>12</v>
      </c>
      <c r="J8" s="14">
        <v>13</v>
      </c>
      <c r="K8" s="14">
        <v>14</v>
      </c>
      <c r="L8" s="14">
        <v>15</v>
      </c>
      <c r="M8" s="14">
        <v>16</v>
      </c>
      <c r="N8" s="14">
        <v>17</v>
      </c>
      <c r="O8" s="14">
        <v>18</v>
      </c>
      <c r="P8" s="4"/>
      <c r="Q8" s="4"/>
    </row>
    <row r="9" spans="1:17" ht="16.5" customHeight="1" thickBot="1">
      <c r="A9" s="15" t="s">
        <v>14</v>
      </c>
      <c r="B9" s="16" t="s">
        <v>15</v>
      </c>
      <c r="C9" s="79">
        <f>C10+C21</f>
        <v>5575559.5</v>
      </c>
      <c r="D9" s="79">
        <f>D10+D21</f>
        <v>596365.65</v>
      </c>
      <c r="E9" s="79">
        <f>C9+D9</f>
        <v>6171925.15</v>
      </c>
      <c r="F9" s="79">
        <f aca="true" t="shared" si="0" ref="F9:M9">F10+F21</f>
        <v>942273.77</v>
      </c>
      <c r="G9" s="79">
        <f t="shared" si="0"/>
        <v>1050642.12</v>
      </c>
      <c r="H9" s="79">
        <f t="shared" si="0"/>
        <v>1083369.45</v>
      </c>
      <c r="I9" s="79">
        <f t="shared" si="0"/>
        <v>991663.12</v>
      </c>
      <c r="J9" s="79">
        <f t="shared" si="0"/>
        <v>1009611.04</v>
      </c>
      <c r="K9" s="79">
        <f t="shared" si="0"/>
        <v>436965.65</v>
      </c>
      <c r="L9" s="79">
        <f t="shared" si="0"/>
        <v>328700</v>
      </c>
      <c r="M9" s="79">
        <f t="shared" si="0"/>
        <v>328700</v>
      </c>
      <c r="N9" s="75">
        <f>E9-F9</f>
        <v>5229651.380000001</v>
      </c>
      <c r="O9" s="18">
        <f>N9/F6*100</f>
        <v>10.023619521892078</v>
      </c>
      <c r="P9" s="19"/>
      <c r="Q9" s="4"/>
    </row>
    <row r="10" spans="1:17" ht="16.5" customHeight="1" thickBot="1">
      <c r="A10" s="15" t="s">
        <v>16</v>
      </c>
      <c r="B10" s="16" t="s">
        <v>17</v>
      </c>
      <c r="C10" s="75">
        <f aca="true" t="shared" si="1" ref="C10:N10">SUM(C11:C20)</f>
        <v>5041968.17</v>
      </c>
      <c r="D10" s="75">
        <f t="shared" si="1"/>
        <v>486365.65</v>
      </c>
      <c r="E10" s="75">
        <f t="shared" si="1"/>
        <v>5528333.82</v>
      </c>
      <c r="F10" s="75">
        <f t="shared" si="1"/>
        <v>762523.77</v>
      </c>
      <c r="G10" s="75">
        <f t="shared" si="1"/>
        <v>881611.12</v>
      </c>
      <c r="H10" s="75">
        <f t="shared" si="1"/>
        <v>927611.12</v>
      </c>
      <c r="I10" s="75">
        <f t="shared" si="1"/>
        <v>896611.12</v>
      </c>
      <c r="J10" s="75">
        <f t="shared" si="1"/>
        <v>987611.04</v>
      </c>
      <c r="K10" s="75">
        <f t="shared" si="1"/>
        <v>414965.65</v>
      </c>
      <c r="L10" s="75">
        <f t="shared" si="1"/>
        <v>328700</v>
      </c>
      <c r="M10" s="75">
        <f t="shared" si="1"/>
        <v>328700</v>
      </c>
      <c r="N10" s="75">
        <f t="shared" si="1"/>
        <v>4765810.05</v>
      </c>
      <c r="O10" s="18">
        <f>N10/$F$6*100</f>
        <v>9.134579570160458</v>
      </c>
      <c r="P10" s="19"/>
      <c r="Q10" s="4"/>
    </row>
    <row r="11" spans="1:18" ht="15" customHeight="1" thickBot="1">
      <c r="A11" s="21" t="s">
        <v>18</v>
      </c>
      <c r="B11" s="22" t="s">
        <v>19</v>
      </c>
      <c r="C11" s="80">
        <v>456000</v>
      </c>
      <c r="D11" s="81">
        <v>0</v>
      </c>
      <c r="E11" s="80">
        <f>C11+D11</f>
        <v>456000</v>
      </c>
      <c r="F11" s="80">
        <v>152000</v>
      </c>
      <c r="G11" s="80">
        <v>152000</v>
      </c>
      <c r="H11" s="80">
        <v>152000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1">
        <f>E11-F11</f>
        <v>304000</v>
      </c>
      <c r="O11" s="18">
        <f aca="true" t="shared" si="2" ref="O11:O30">N11/$F$6*100</f>
        <v>0.582673702937191</v>
      </c>
      <c r="P11" s="4"/>
      <c r="Q11" s="4"/>
      <c r="R11" s="27"/>
    </row>
    <row r="12" spans="1:17" ht="19.5" customHeight="1" thickBot="1">
      <c r="A12" s="28" t="s">
        <v>20</v>
      </c>
      <c r="B12" s="29" t="s">
        <v>21</v>
      </c>
      <c r="C12" s="82">
        <v>668055.52</v>
      </c>
      <c r="D12" s="83">
        <v>0</v>
      </c>
      <c r="E12" s="80">
        <f aca="true" t="shared" si="3" ref="E12:E20">C12+D12</f>
        <v>668055.52</v>
      </c>
      <c r="F12" s="82">
        <v>133611.12</v>
      </c>
      <c r="G12" s="82">
        <v>133611.12</v>
      </c>
      <c r="H12" s="82">
        <v>133611.12</v>
      </c>
      <c r="I12" s="82">
        <v>133611.12</v>
      </c>
      <c r="J12" s="82">
        <v>133611.04</v>
      </c>
      <c r="K12" s="80">
        <v>0</v>
      </c>
      <c r="L12" s="80">
        <v>0</v>
      </c>
      <c r="M12" s="80">
        <v>0</v>
      </c>
      <c r="N12" s="81">
        <f aca="true" t="shared" si="4" ref="N12:N20">E12-F12</f>
        <v>534444.4</v>
      </c>
      <c r="O12" s="18">
        <f t="shared" si="2"/>
        <v>1.0243641367172545</v>
      </c>
      <c r="P12" s="4"/>
      <c r="Q12" s="4"/>
    </row>
    <row r="13" spans="1:17" ht="16.5" customHeight="1" thickBot="1">
      <c r="A13" s="28" t="s">
        <v>22</v>
      </c>
      <c r="B13" s="29" t="s">
        <v>23</v>
      </c>
      <c r="C13" s="82">
        <v>0</v>
      </c>
      <c r="D13" s="83">
        <v>0</v>
      </c>
      <c r="E13" s="80">
        <f t="shared" si="3"/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0">
        <v>0</v>
      </c>
      <c r="L13" s="80">
        <v>0</v>
      </c>
      <c r="M13" s="80">
        <v>0</v>
      </c>
      <c r="N13" s="81">
        <f t="shared" si="4"/>
        <v>0</v>
      </c>
      <c r="O13" s="18">
        <f t="shared" si="2"/>
        <v>0</v>
      </c>
      <c r="P13" s="4" t="s">
        <v>24</v>
      </c>
      <c r="Q13" s="4"/>
    </row>
    <row r="14" spans="1:17" ht="26.25" customHeight="1" thickBot="1">
      <c r="A14" s="28" t="s">
        <v>25</v>
      </c>
      <c r="B14" s="34" t="s">
        <v>67</v>
      </c>
      <c r="C14" s="82">
        <v>0</v>
      </c>
      <c r="D14" s="83">
        <v>486365.65</v>
      </c>
      <c r="E14" s="80">
        <f t="shared" si="3"/>
        <v>486365.65</v>
      </c>
      <c r="F14" s="84">
        <v>0</v>
      </c>
      <c r="G14" s="84">
        <v>100000</v>
      </c>
      <c r="H14" s="84">
        <v>100000</v>
      </c>
      <c r="I14" s="84">
        <v>100000</v>
      </c>
      <c r="J14" s="84">
        <v>100000</v>
      </c>
      <c r="K14" s="80">
        <v>86365.65</v>
      </c>
      <c r="L14" s="80">
        <v>0</v>
      </c>
      <c r="M14" s="80">
        <v>0</v>
      </c>
      <c r="N14" s="81">
        <f t="shared" si="4"/>
        <v>486365.65</v>
      </c>
      <c r="O14" s="18">
        <f t="shared" si="2"/>
        <v>0.9322120864044535</v>
      </c>
      <c r="P14" s="4"/>
      <c r="Q14" s="4"/>
    </row>
    <row r="15" spans="1:17" ht="25.5" customHeight="1" thickBot="1">
      <c r="A15" s="28" t="s">
        <v>27</v>
      </c>
      <c r="B15" s="34" t="s">
        <v>28</v>
      </c>
      <c r="C15" s="82">
        <v>69912.65</v>
      </c>
      <c r="D15" s="85">
        <v>0</v>
      </c>
      <c r="E15" s="80">
        <f t="shared" si="3"/>
        <v>69912.65</v>
      </c>
      <c r="F15" s="84">
        <v>69912.65</v>
      </c>
      <c r="G15" s="84">
        <v>0</v>
      </c>
      <c r="H15" s="84">
        <v>0</v>
      </c>
      <c r="I15" s="84"/>
      <c r="J15" s="84">
        <v>0</v>
      </c>
      <c r="K15" s="80">
        <v>0</v>
      </c>
      <c r="L15" s="80">
        <v>0</v>
      </c>
      <c r="M15" s="80">
        <v>0</v>
      </c>
      <c r="N15" s="81">
        <f t="shared" si="4"/>
        <v>0</v>
      </c>
      <c r="O15" s="18">
        <f t="shared" si="2"/>
        <v>0</v>
      </c>
      <c r="P15" s="4"/>
      <c r="Q15" s="4"/>
    </row>
    <row r="16" spans="1:17" ht="15" customHeight="1" thickBot="1">
      <c r="A16" s="28" t="s">
        <v>29</v>
      </c>
      <c r="B16" s="34" t="s">
        <v>30</v>
      </c>
      <c r="C16" s="82">
        <v>100000</v>
      </c>
      <c r="D16" s="83">
        <v>0</v>
      </c>
      <c r="E16" s="80">
        <f t="shared" si="3"/>
        <v>100000</v>
      </c>
      <c r="F16" s="84">
        <v>100000</v>
      </c>
      <c r="G16" s="84">
        <v>0</v>
      </c>
      <c r="H16" s="84">
        <v>0</v>
      </c>
      <c r="I16" s="84">
        <v>0</v>
      </c>
      <c r="J16" s="84">
        <v>0</v>
      </c>
      <c r="K16" s="80">
        <v>0</v>
      </c>
      <c r="L16" s="80">
        <v>0</v>
      </c>
      <c r="M16" s="80">
        <v>0</v>
      </c>
      <c r="N16" s="81">
        <f t="shared" si="4"/>
        <v>0</v>
      </c>
      <c r="O16" s="18">
        <f t="shared" si="2"/>
        <v>0</v>
      </c>
      <c r="P16" s="4"/>
      <c r="Q16" s="4"/>
    </row>
    <row r="17" spans="1:17" ht="25.5" customHeight="1" thickBot="1">
      <c r="A17" s="28" t="s">
        <v>31</v>
      </c>
      <c r="B17" s="39" t="s">
        <v>32</v>
      </c>
      <c r="C17" s="86">
        <v>78000</v>
      </c>
      <c r="D17" s="87">
        <v>0</v>
      </c>
      <c r="E17" s="80">
        <f t="shared" si="3"/>
        <v>78000</v>
      </c>
      <c r="F17" s="86">
        <v>26000</v>
      </c>
      <c r="G17" s="86">
        <v>26000</v>
      </c>
      <c r="H17" s="86">
        <v>26000</v>
      </c>
      <c r="I17" s="86"/>
      <c r="J17" s="86"/>
      <c r="K17" s="80">
        <v>0</v>
      </c>
      <c r="L17" s="80">
        <v>0</v>
      </c>
      <c r="M17" s="80">
        <v>0</v>
      </c>
      <c r="N17" s="81">
        <f t="shared" si="4"/>
        <v>52000</v>
      </c>
      <c r="O17" s="18">
        <f t="shared" si="2"/>
        <v>0.09966787023925636</v>
      </c>
      <c r="P17" s="4"/>
      <c r="Q17" s="4"/>
    </row>
    <row r="18" spans="1:15" ht="20.25" customHeight="1" thickBot="1">
      <c r="A18" s="73">
        <v>8</v>
      </c>
      <c r="B18" s="39" t="s">
        <v>62</v>
      </c>
      <c r="C18" s="86">
        <v>1979000</v>
      </c>
      <c r="D18" s="87">
        <v>0</v>
      </c>
      <c r="E18" s="80">
        <f t="shared" si="3"/>
        <v>1979000</v>
      </c>
      <c r="F18" s="86">
        <v>181000</v>
      </c>
      <c r="G18" s="86">
        <v>370000</v>
      </c>
      <c r="H18" s="86">
        <v>316000</v>
      </c>
      <c r="I18" s="86">
        <v>558000</v>
      </c>
      <c r="J18" s="86">
        <v>554000</v>
      </c>
      <c r="K18" s="80">
        <v>0</v>
      </c>
      <c r="L18" s="80">
        <v>0</v>
      </c>
      <c r="M18" s="80">
        <v>0</v>
      </c>
      <c r="N18" s="81">
        <f t="shared" si="4"/>
        <v>1798000</v>
      </c>
      <c r="O18" s="18">
        <f t="shared" si="2"/>
        <v>3.4462082825035183</v>
      </c>
    </row>
    <row r="19" spans="1:15" ht="20.25" customHeight="1" thickBot="1">
      <c r="A19" s="73">
        <v>9</v>
      </c>
      <c r="B19" s="39" t="s">
        <v>63</v>
      </c>
      <c r="C19" s="86">
        <v>0</v>
      </c>
      <c r="D19" s="87">
        <v>0</v>
      </c>
      <c r="E19" s="80">
        <f t="shared" si="3"/>
        <v>0</v>
      </c>
      <c r="F19" s="86"/>
      <c r="G19" s="86"/>
      <c r="H19" s="86"/>
      <c r="I19" s="86"/>
      <c r="J19" s="86"/>
      <c r="K19" s="80">
        <v>0</v>
      </c>
      <c r="L19" s="80">
        <v>0</v>
      </c>
      <c r="M19" s="80">
        <v>0</v>
      </c>
      <c r="N19" s="81">
        <f t="shared" si="4"/>
        <v>0</v>
      </c>
      <c r="O19" s="18">
        <f t="shared" si="2"/>
        <v>0</v>
      </c>
    </row>
    <row r="20" spans="1:15" ht="17.25" customHeight="1" thickBot="1">
      <c r="A20" s="73">
        <v>10</v>
      </c>
      <c r="B20" s="39" t="s">
        <v>53</v>
      </c>
      <c r="C20" s="86">
        <v>1691000</v>
      </c>
      <c r="D20" s="87">
        <v>0</v>
      </c>
      <c r="E20" s="80">
        <f t="shared" si="3"/>
        <v>1691000</v>
      </c>
      <c r="F20" s="86">
        <v>100000</v>
      </c>
      <c r="G20" s="86">
        <v>100000</v>
      </c>
      <c r="H20" s="86">
        <v>200000</v>
      </c>
      <c r="I20" s="86">
        <v>105000</v>
      </c>
      <c r="J20" s="86">
        <v>200000</v>
      </c>
      <c r="K20" s="88">
        <v>328600</v>
      </c>
      <c r="L20" s="88">
        <v>328700</v>
      </c>
      <c r="M20" s="88">
        <v>328700</v>
      </c>
      <c r="N20" s="81">
        <f t="shared" si="4"/>
        <v>1591000</v>
      </c>
      <c r="O20" s="18">
        <f t="shared" si="2"/>
        <v>3.0494534913587863</v>
      </c>
    </row>
    <row r="21" spans="1:17" ht="19.5" customHeight="1" thickBot="1">
      <c r="A21" s="44" t="s">
        <v>33</v>
      </c>
      <c r="B21" s="45" t="s">
        <v>34</v>
      </c>
      <c r="C21" s="89">
        <f>SUM(C22:C30)</f>
        <v>533591.33</v>
      </c>
      <c r="D21" s="89">
        <f aca="true" t="shared" si="5" ref="D21:N21">SUM(D22:D30)</f>
        <v>110000</v>
      </c>
      <c r="E21" s="89">
        <f t="shared" si="5"/>
        <v>643591.33</v>
      </c>
      <c r="F21" s="89">
        <f t="shared" si="5"/>
        <v>179750</v>
      </c>
      <c r="G21" s="89">
        <f t="shared" si="5"/>
        <v>169031</v>
      </c>
      <c r="H21" s="89">
        <f t="shared" si="5"/>
        <v>155758.33000000002</v>
      </c>
      <c r="I21" s="89">
        <f t="shared" si="5"/>
        <v>95052</v>
      </c>
      <c r="J21" s="89">
        <f t="shared" si="5"/>
        <v>22000</v>
      </c>
      <c r="K21" s="89">
        <f t="shared" si="5"/>
        <v>22000</v>
      </c>
      <c r="L21" s="89">
        <f t="shared" si="5"/>
        <v>0</v>
      </c>
      <c r="M21" s="89">
        <f t="shared" si="5"/>
        <v>0</v>
      </c>
      <c r="N21" s="89">
        <f t="shared" si="5"/>
        <v>463841.32999999996</v>
      </c>
      <c r="O21" s="18">
        <f t="shared" si="2"/>
        <v>0.8890399517316171</v>
      </c>
      <c r="P21" s="4"/>
      <c r="Q21" s="4"/>
    </row>
    <row r="22" spans="1:17" ht="14.25" customHeight="1" thickBot="1">
      <c r="A22" s="8">
        <v>1</v>
      </c>
      <c r="B22" s="47" t="s">
        <v>35</v>
      </c>
      <c r="C22" s="90">
        <v>0</v>
      </c>
      <c r="D22" s="91">
        <v>0</v>
      </c>
      <c r="E22" s="80">
        <f>C22+D22</f>
        <v>0</v>
      </c>
      <c r="F22" s="92"/>
      <c r="G22" s="84">
        <v>0</v>
      </c>
      <c r="H22" s="84">
        <v>0</v>
      </c>
      <c r="I22" s="84">
        <v>0</v>
      </c>
      <c r="J22" s="84">
        <v>0</v>
      </c>
      <c r="K22" s="90"/>
      <c r="L22" s="90"/>
      <c r="M22" s="90"/>
      <c r="N22" s="81">
        <f>E22-F22</f>
        <v>0</v>
      </c>
      <c r="O22" s="18">
        <f t="shared" si="2"/>
        <v>0</v>
      </c>
      <c r="P22" s="4"/>
      <c r="Q22" s="4"/>
    </row>
    <row r="23" spans="1:17" ht="14.25" customHeight="1" thickBot="1">
      <c r="A23" s="8">
        <v>2</v>
      </c>
      <c r="B23" s="50" t="s">
        <v>36</v>
      </c>
      <c r="C23" s="86">
        <v>23231</v>
      </c>
      <c r="D23" s="87">
        <v>0</v>
      </c>
      <c r="E23" s="80">
        <f aca="true" t="shared" si="6" ref="E23:E30">C23+D23</f>
        <v>23231</v>
      </c>
      <c r="F23" s="86">
        <v>11700</v>
      </c>
      <c r="G23" s="86">
        <v>11531</v>
      </c>
      <c r="H23" s="86">
        <v>0</v>
      </c>
      <c r="I23" s="86">
        <v>0</v>
      </c>
      <c r="J23" s="86">
        <v>0</v>
      </c>
      <c r="K23" s="86"/>
      <c r="L23" s="86"/>
      <c r="M23" s="86"/>
      <c r="N23" s="81">
        <f aca="true" t="shared" si="7" ref="N23:N30">E23-F23</f>
        <v>11531</v>
      </c>
      <c r="O23" s="18">
        <f t="shared" si="2"/>
        <v>0.0221013502255551</v>
      </c>
      <c r="P23" s="4"/>
      <c r="Q23" s="4"/>
    </row>
    <row r="24" spans="1:15" ht="24.75" customHeight="1" thickBot="1">
      <c r="A24" s="8">
        <v>3</v>
      </c>
      <c r="B24" s="29" t="s">
        <v>37</v>
      </c>
      <c r="C24" s="86">
        <v>0</v>
      </c>
      <c r="D24" s="87">
        <v>0</v>
      </c>
      <c r="E24" s="80">
        <f t="shared" si="6"/>
        <v>0</v>
      </c>
      <c r="F24" s="86"/>
      <c r="G24" s="86">
        <v>0</v>
      </c>
      <c r="H24" s="86">
        <v>0</v>
      </c>
      <c r="I24" s="86">
        <v>0</v>
      </c>
      <c r="J24" s="86">
        <v>0</v>
      </c>
      <c r="K24" s="86"/>
      <c r="L24" s="86"/>
      <c r="M24" s="86"/>
      <c r="N24" s="81">
        <f t="shared" si="7"/>
        <v>0</v>
      </c>
      <c r="O24" s="18">
        <f t="shared" si="2"/>
        <v>0</v>
      </c>
    </row>
    <row r="25" spans="1:15" ht="24.75" customHeight="1" thickBot="1">
      <c r="A25" s="8">
        <v>4</v>
      </c>
      <c r="B25" s="52" t="s">
        <v>69</v>
      </c>
      <c r="C25" s="93">
        <v>0</v>
      </c>
      <c r="D25" s="94">
        <v>110000</v>
      </c>
      <c r="E25" s="80">
        <f t="shared" si="6"/>
        <v>110000</v>
      </c>
      <c r="F25" s="93"/>
      <c r="G25" s="93">
        <v>22000</v>
      </c>
      <c r="H25" s="93">
        <v>22000</v>
      </c>
      <c r="I25" s="93">
        <v>22000</v>
      </c>
      <c r="J25" s="93">
        <v>22000</v>
      </c>
      <c r="K25" s="93">
        <v>22000</v>
      </c>
      <c r="L25" s="86"/>
      <c r="M25" s="86"/>
      <c r="N25" s="81">
        <f t="shared" si="7"/>
        <v>110000</v>
      </c>
      <c r="O25" s="18">
        <f t="shared" si="2"/>
        <v>0.21083587935227308</v>
      </c>
    </row>
    <row r="26" spans="1:15" ht="15" customHeight="1" thickBot="1">
      <c r="A26" s="8">
        <v>5</v>
      </c>
      <c r="B26" s="57" t="s">
        <v>39</v>
      </c>
      <c r="C26" s="86">
        <v>0</v>
      </c>
      <c r="D26" s="87">
        <v>0</v>
      </c>
      <c r="E26" s="80">
        <f t="shared" si="6"/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/>
      <c r="L26" s="86"/>
      <c r="M26" s="86"/>
      <c r="N26" s="81">
        <f t="shared" si="7"/>
        <v>0</v>
      </c>
      <c r="O26" s="18">
        <f t="shared" si="2"/>
        <v>0</v>
      </c>
    </row>
    <row r="27" spans="1:15" ht="15" customHeight="1" thickBot="1">
      <c r="A27" s="8">
        <v>6</v>
      </c>
      <c r="B27" s="58" t="s">
        <v>40</v>
      </c>
      <c r="C27" s="86">
        <v>78750</v>
      </c>
      <c r="D27" s="87">
        <v>0</v>
      </c>
      <c r="E27" s="80">
        <f t="shared" si="6"/>
        <v>78750</v>
      </c>
      <c r="F27" s="86">
        <v>28750</v>
      </c>
      <c r="G27" s="86">
        <v>25000</v>
      </c>
      <c r="H27" s="86">
        <v>25000</v>
      </c>
      <c r="I27" s="86"/>
      <c r="J27" s="86"/>
      <c r="K27" s="86"/>
      <c r="L27" s="86"/>
      <c r="M27" s="86"/>
      <c r="N27" s="81">
        <f t="shared" si="7"/>
        <v>50000</v>
      </c>
      <c r="O27" s="18">
        <f t="shared" si="2"/>
        <v>0.09583449061466959</v>
      </c>
    </row>
    <row r="28" spans="1:15" ht="13.5" thickBot="1">
      <c r="A28" s="8">
        <v>7</v>
      </c>
      <c r="B28" s="58" t="s">
        <v>50</v>
      </c>
      <c r="C28" s="86">
        <v>175270</v>
      </c>
      <c r="D28" s="95">
        <v>0</v>
      </c>
      <c r="E28" s="80">
        <f t="shared" si="6"/>
        <v>175270</v>
      </c>
      <c r="F28" s="86">
        <v>44000</v>
      </c>
      <c r="G28" s="86">
        <v>44000</v>
      </c>
      <c r="H28" s="86">
        <v>43635</v>
      </c>
      <c r="I28" s="86">
        <v>43635</v>
      </c>
      <c r="J28" s="86">
        <v>0</v>
      </c>
      <c r="K28" s="86"/>
      <c r="L28" s="86"/>
      <c r="M28" s="86"/>
      <c r="N28" s="81">
        <f t="shared" si="7"/>
        <v>131270</v>
      </c>
      <c r="O28" s="18">
        <f t="shared" si="2"/>
        <v>0.2516038716597535</v>
      </c>
    </row>
    <row r="29" spans="1:15" ht="13.5" thickBot="1">
      <c r="A29" s="8">
        <v>8</v>
      </c>
      <c r="B29" s="58" t="s">
        <v>50</v>
      </c>
      <c r="C29" s="86">
        <v>118835</v>
      </c>
      <c r="D29" s="95">
        <v>0</v>
      </c>
      <c r="E29" s="80">
        <f t="shared" si="6"/>
        <v>118835</v>
      </c>
      <c r="F29" s="86">
        <v>30000</v>
      </c>
      <c r="G29" s="86">
        <v>30000</v>
      </c>
      <c r="H29" s="86">
        <v>29418</v>
      </c>
      <c r="I29" s="86">
        <v>29417</v>
      </c>
      <c r="J29" s="86"/>
      <c r="K29" s="86"/>
      <c r="L29" s="86"/>
      <c r="M29" s="86"/>
      <c r="N29" s="81">
        <f t="shared" si="7"/>
        <v>88835</v>
      </c>
      <c r="O29" s="18">
        <f t="shared" si="2"/>
        <v>0.17026913947508346</v>
      </c>
    </row>
    <row r="30" spans="1:17" ht="24" customHeight="1" thickBot="1">
      <c r="A30" s="8">
        <v>9</v>
      </c>
      <c r="B30" s="9" t="s">
        <v>41</v>
      </c>
      <c r="C30" s="96">
        <v>137505.33</v>
      </c>
      <c r="D30" s="87">
        <v>0</v>
      </c>
      <c r="E30" s="80">
        <f t="shared" si="6"/>
        <v>137505.33</v>
      </c>
      <c r="F30" s="90">
        <v>65300</v>
      </c>
      <c r="G30" s="90">
        <v>36500</v>
      </c>
      <c r="H30" s="90">
        <v>35705.33</v>
      </c>
      <c r="I30" s="90">
        <v>0</v>
      </c>
      <c r="J30" s="90">
        <v>0</v>
      </c>
      <c r="K30" s="90"/>
      <c r="L30" s="90"/>
      <c r="M30" s="90"/>
      <c r="N30" s="81">
        <f t="shared" si="7"/>
        <v>72205.32999999999</v>
      </c>
      <c r="O30" s="18">
        <f t="shared" si="2"/>
        <v>0.13839522040428237</v>
      </c>
      <c r="P30" s="4"/>
      <c r="Q30" s="4"/>
    </row>
    <row r="31" spans="1:17" ht="15" customHeight="1">
      <c r="A31" s="1"/>
      <c r="B31" s="60"/>
      <c r="C31" s="60"/>
      <c r="D31" s="60"/>
      <c r="E31" s="60"/>
      <c r="F31" s="61"/>
      <c r="G31" s="62" t="s">
        <v>42</v>
      </c>
      <c r="H31" s="62"/>
      <c r="I31" s="63"/>
      <c r="J31" s="63"/>
      <c r="K31" s="63"/>
      <c r="L31" s="63"/>
      <c r="M31" s="63"/>
      <c r="N31" s="64"/>
      <c r="O31" s="1"/>
      <c r="P31" s="65"/>
      <c r="Q31" s="65"/>
    </row>
    <row r="32" spans="1:17" ht="9.75" customHeight="1">
      <c r="A32" s="2"/>
      <c r="B32" s="2"/>
      <c r="C32" s="2"/>
      <c r="D32" s="2"/>
      <c r="E32" s="2"/>
      <c r="F32" s="66"/>
      <c r="G32" s="67"/>
      <c r="H32" s="67"/>
      <c r="I32" s="68"/>
      <c r="J32" s="68"/>
      <c r="K32" s="68"/>
      <c r="L32" s="68"/>
      <c r="M32" s="68"/>
      <c r="N32" s="68"/>
      <c r="O32" s="65"/>
      <c r="Q32" s="65"/>
    </row>
    <row r="33" spans="1:17" ht="15" customHeight="1">
      <c r="A33" s="2"/>
      <c r="B33" s="2"/>
      <c r="C33" s="2"/>
      <c r="D33" s="2"/>
      <c r="E33" s="2"/>
      <c r="F33" s="61"/>
      <c r="G33" s="97" t="s">
        <v>43</v>
      </c>
      <c r="H33" s="97"/>
      <c r="I33" s="97"/>
      <c r="J33" s="68"/>
      <c r="K33" s="68"/>
      <c r="L33" s="68"/>
      <c r="M33" s="68"/>
      <c r="N33" s="68"/>
      <c r="O33" s="1"/>
      <c r="P33" s="65"/>
      <c r="Q33" s="65"/>
    </row>
    <row r="34" spans="1:17" ht="14.25" customHeight="1">
      <c r="A34" s="65"/>
      <c r="B34" s="65"/>
      <c r="C34" s="65"/>
      <c r="D34" s="65"/>
      <c r="E34" s="65"/>
      <c r="F34" s="63"/>
      <c r="G34" s="67"/>
      <c r="H34" s="67"/>
      <c r="I34" s="63"/>
      <c r="J34" s="63"/>
      <c r="K34" s="63"/>
      <c r="L34" s="63"/>
      <c r="M34" s="63"/>
      <c r="P34" s="65"/>
      <c r="Q34" s="65"/>
    </row>
    <row r="35" spans="1:17" ht="17.25" customHeight="1">
      <c r="A35" s="65"/>
      <c r="B35" s="65"/>
      <c r="C35" s="65"/>
      <c r="D35" s="65"/>
      <c r="E35" s="65"/>
      <c r="G35" s="67"/>
      <c r="H35" s="67"/>
      <c r="P35" s="65"/>
      <c r="Q35" s="65"/>
    </row>
    <row r="36" spans="1:17" ht="13.5" customHeight="1">
      <c r="A36" s="65"/>
      <c r="B36" s="65"/>
      <c r="C36" s="65"/>
      <c r="D36" s="65"/>
      <c r="E36" s="65"/>
      <c r="G36" s="67"/>
      <c r="H36" s="67"/>
      <c r="P36" s="65"/>
      <c r="Q36" s="65"/>
    </row>
    <row r="37" spans="1:14" ht="12.75">
      <c r="A37" s="65"/>
      <c r="H37" s="69"/>
      <c r="I37" s="69"/>
      <c r="J37" s="69"/>
      <c r="K37" s="69"/>
      <c r="L37" s="69"/>
      <c r="M37" s="69"/>
      <c r="N37" s="69"/>
    </row>
    <row r="38" spans="8:15" ht="12.75">
      <c r="H38" s="70"/>
      <c r="I38" s="70"/>
      <c r="J38" s="70"/>
      <c r="K38" s="70"/>
      <c r="L38" s="70"/>
      <c r="M38" s="70"/>
      <c r="N38" s="70"/>
      <c r="O38" s="65"/>
    </row>
    <row r="39" spans="1:15" ht="12.75">
      <c r="A39" s="65"/>
      <c r="B39" s="65"/>
      <c r="C39" s="65"/>
      <c r="D39" s="65"/>
      <c r="E39" s="65"/>
      <c r="H39" s="70"/>
      <c r="I39" s="70"/>
      <c r="J39" s="70"/>
      <c r="K39" s="70"/>
      <c r="L39" s="70"/>
      <c r="M39" s="70"/>
      <c r="N39" s="70"/>
      <c r="O39" s="65"/>
    </row>
    <row r="40" spans="1:14" ht="12.75">
      <c r="A40" s="65"/>
      <c r="B40" s="65"/>
      <c r="C40" s="65"/>
      <c r="D40" s="65"/>
      <c r="E40" s="65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2.75">
      <c r="A41" s="65"/>
      <c r="F41" s="69"/>
      <c r="G41" s="69"/>
      <c r="H41" s="69"/>
      <c r="I41" s="69"/>
      <c r="J41" s="69"/>
      <c r="K41" s="69"/>
      <c r="L41" s="69"/>
      <c r="M41" s="69"/>
      <c r="N41" s="69"/>
    </row>
    <row r="42" spans="6:14" ht="12.75">
      <c r="F42" s="69"/>
      <c r="G42" s="69"/>
      <c r="H42" s="69"/>
      <c r="I42" s="69"/>
      <c r="J42" s="69"/>
      <c r="K42" s="69"/>
      <c r="L42" s="69"/>
      <c r="M42" s="69"/>
      <c r="N42" s="69"/>
    </row>
    <row r="43" spans="6:14" ht="12.75">
      <c r="F43" s="69"/>
      <c r="G43" s="69"/>
      <c r="H43" s="69"/>
      <c r="I43" s="69"/>
      <c r="J43" s="69"/>
      <c r="K43" s="69"/>
      <c r="L43" s="69"/>
      <c r="M43" s="69"/>
      <c r="N43" s="69"/>
    </row>
    <row r="44" spans="6:14" ht="12.75">
      <c r="F44" s="69"/>
      <c r="G44" s="69"/>
      <c r="H44" s="69"/>
      <c r="I44" s="69"/>
      <c r="J44" s="69"/>
      <c r="K44" s="69"/>
      <c r="L44" s="69"/>
      <c r="M44" s="69"/>
      <c r="N44" s="69"/>
    </row>
    <row r="45" spans="6:14" ht="12.75">
      <c r="F45" s="69"/>
      <c r="G45" s="69"/>
      <c r="H45" s="69"/>
      <c r="I45" s="69"/>
      <c r="J45" s="69"/>
      <c r="K45" s="69"/>
      <c r="L45" s="69"/>
      <c r="M45" s="69"/>
      <c r="N45" s="69"/>
    </row>
    <row r="46" spans="6:14" ht="12.75">
      <c r="F46" s="69"/>
      <c r="G46" s="69"/>
      <c r="H46" s="69"/>
      <c r="I46" s="69"/>
      <c r="J46" s="69"/>
      <c r="K46" s="69"/>
      <c r="L46" s="69"/>
      <c r="M46" s="69"/>
      <c r="N46" s="69"/>
    </row>
    <row r="47" spans="6:14" ht="12.75">
      <c r="F47" s="69"/>
      <c r="G47" s="69"/>
      <c r="H47" s="69"/>
      <c r="I47" s="69"/>
      <c r="J47" s="69"/>
      <c r="K47" s="69"/>
      <c r="L47" s="69"/>
      <c r="M47" s="69"/>
      <c r="N47" s="69"/>
    </row>
  </sheetData>
  <mergeCells count="6">
    <mergeCell ref="G33:I33"/>
    <mergeCell ref="A5:A6"/>
    <mergeCell ref="B5:E6"/>
    <mergeCell ref="N5:O5"/>
    <mergeCell ref="N6:N7"/>
    <mergeCell ref="O6:O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8">
      <selection activeCell="A8" sqref="A1:IV16384"/>
    </sheetView>
  </sheetViews>
  <sheetFormatPr defaultColWidth="9.140625" defaultRowHeight="12.75"/>
  <cols>
    <col min="1" max="1" width="3.28125" style="0" customWidth="1"/>
    <col min="2" max="2" width="48.00390625" style="0" customWidth="1"/>
    <col min="3" max="3" width="9.7109375" style="0" customWidth="1"/>
    <col min="4" max="4" width="10.140625" style="0" customWidth="1"/>
    <col min="5" max="5" width="9.7109375" style="0" customWidth="1"/>
    <col min="6" max="6" width="9.8515625" style="0" customWidth="1"/>
    <col min="7" max="7" width="9.7109375" style="0" customWidth="1"/>
    <col min="8" max="8" width="10.00390625" style="0" customWidth="1"/>
    <col min="9" max="13" width="9.7109375" style="0" customWidth="1"/>
    <col min="14" max="14" width="9.28125" style="0" customWidth="1"/>
    <col min="15" max="15" width="7.7109375" style="0" customWidth="1"/>
    <col min="16" max="16" width="10.7109375" style="0" customWidth="1"/>
    <col min="17" max="17" width="5.28125" style="0" customWidth="1"/>
  </cols>
  <sheetData>
    <row r="1" spans="1:17" ht="12.75">
      <c r="A1" s="1"/>
      <c r="B1" s="1"/>
      <c r="C1" s="2"/>
      <c r="D1" s="2"/>
      <c r="E1" s="2"/>
      <c r="F1" s="2"/>
      <c r="G1" s="1"/>
      <c r="H1" s="1"/>
      <c r="I1" s="2"/>
      <c r="J1" s="2"/>
      <c r="K1" s="2"/>
      <c r="L1" s="2"/>
      <c r="M1" s="2"/>
      <c r="N1" s="3"/>
      <c r="O1" s="2"/>
      <c r="Q1" s="4"/>
    </row>
    <row r="2" spans="1:17" ht="12.75">
      <c r="A2" s="5" t="s">
        <v>64</v>
      </c>
      <c r="B2" s="2"/>
      <c r="C2" s="2"/>
      <c r="D2" s="2"/>
      <c r="E2" s="2"/>
      <c r="F2" s="2"/>
      <c r="G2" s="1"/>
      <c r="H2" s="6" t="s">
        <v>0</v>
      </c>
      <c r="I2" s="7"/>
      <c r="J2" s="7"/>
      <c r="K2" s="7"/>
      <c r="L2" s="7"/>
      <c r="M2" s="7"/>
      <c r="N2" s="7"/>
      <c r="O2" s="1"/>
      <c r="Q2" s="4"/>
    </row>
    <row r="3" spans="1:17" ht="12.75">
      <c r="A3" s="2"/>
      <c r="B3" s="2"/>
      <c r="C3" s="2"/>
      <c r="D3" s="2"/>
      <c r="E3" s="2"/>
      <c r="F3" s="2"/>
      <c r="G3" s="1"/>
      <c r="H3" s="6" t="s">
        <v>59</v>
      </c>
      <c r="I3" s="7"/>
      <c r="J3" s="7"/>
      <c r="K3" s="7"/>
      <c r="L3" s="7"/>
      <c r="M3" s="7"/>
      <c r="N3" s="7"/>
      <c r="O3" s="1"/>
      <c r="Q3" s="4"/>
    </row>
    <row r="4" spans="1:17" ht="18.75" customHeight="1">
      <c r="A4" s="2"/>
      <c r="B4" s="2" t="s">
        <v>65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</row>
    <row r="5" spans="1:17" ht="27" customHeight="1">
      <c r="A5" s="98" t="s">
        <v>1</v>
      </c>
      <c r="B5" s="99"/>
      <c r="C5" s="100"/>
      <c r="D5" s="100"/>
      <c r="E5" s="101"/>
      <c r="F5" s="8">
        <v>2008</v>
      </c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8">
        <v>2014</v>
      </c>
      <c r="M5" s="8">
        <v>2015</v>
      </c>
      <c r="N5" s="105" t="s">
        <v>47</v>
      </c>
      <c r="O5" s="105"/>
      <c r="P5" s="4"/>
      <c r="Q5" s="4"/>
    </row>
    <row r="6" spans="1:17" ht="21" customHeight="1">
      <c r="A6" s="98"/>
      <c r="B6" s="102"/>
      <c r="C6" s="103"/>
      <c r="D6" s="103"/>
      <c r="E6" s="104"/>
      <c r="F6" s="9">
        <v>49786189</v>
      </c>
      <c r="G6" s="9">
        <v>45964371</v>
      </c>
      <c r="H6" s="9">
        <v>46837694</v>
      </c>
      <c r="I6" s="9">
        <v>47727611</v>
      </c>
      <c r="J6" s="9">
        <v>48634435</v>
      </c>
      <c r="K6" s="9">
        <f>J6*101.5%</f>
        <v>49363951.525</v>
      </c>
      <c r="L6" s="9">
        <f>K6*101.5%</f>
        <v>50104410.797874995</v>
      </c>
      <c r="M6" s="9">
        <f>L6*101.5%</f>
        <v>50855976.959843114</v>
      </c>
      <c r="N6" s="106" t="s">
        <v>3</v>
      </c>
      <c r="O6" s="106" t="s">
        <v>4</v>
      </c>
      <c r="P6" s="4"/>
      <c r="Q6" s="4"/>
    </row>
    <row r="7" spans="1:17" ht="85.5" customHeight="1" thickBot="1">
      <c r="A7" s="11"/>
      <c r="B7" s="12" t="s">
        <v>5</v>
      </c>
      <c r="C7" s="10" t="s">
        <v>66</v>
      </c>
      <c r="D7" s="10" t="s">
        <v>46</v>
      </c>
      <c r="E7" s="10" t="s">
        <v>6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54</v>
      </c>
      <c r="L7" s="10" t="s">
        <v>55</v>
      </c>
      <c r="M7" s="10" t="s">
        <v>56</v>
      </c>
      <c r="N7" s="107"/>
      <c r="O7" s="108"/>
      <c r="P7" s="4"/>
      <c r="Q7" s="4"/>
    </row>
    <row r="8" spans="1:17" ht="12.75" customHeight="1" thickBot="1">
      <c r="A8" s="13">
        <v>1</v>
      </c>
      <c r="B8" s="14">
        <v>2</v>
      </c>
      <c r="C8" s="14">
        <v>3</v>
      </c>
      <c r="D8" s="14">
        <v>5</v>
      </c>
      <c r="E8" s="14" t="s">
        <v>13</v>
      </c>
      <c r="F8" s="14">
        <v>9</v>
      </c>
      <c r="G8" s="14">
        <v>10</v>
      </c>
      <c r="H8" s="14">
        <v>11</v>
      </c>
      <c r="I8" s="14">
        <v>12</v>
      </c>
      <c r="J8" s="14">
        <v>13</v>
      </c>
      <c r="K8" s="14">
        <v>14</v>
      </c>
      <c r="L8" s="14">
        <v>15</v>
      </c>
      <c r="M8" s="14">
        <v>16</v>
      </c>
      <c r="N8" s="14">
        <v>17</v>
      </c>
      <c r="O8" s="14">
        <v>18</v>
      </c>
      <c r="P8" s="4"/>
      <c r="Q8" s="4"/>
    </row>
    <row r="9" spans="1:17" ht="16.5" customHeight="1" thickBot="1">
      <c r="A9" s="15" t="s">
        <v>14</v>
      </c>
      <c r="B9" s="16" t="s">
        <v>15</v>
      </c>
      <c r="C9" s="17">
        <f>C10+C21</f>
        <v>5575855</v>
      </c>
      <c r="D9" s="17">
        <f>D10+D21</f>
        <v>928419</v>
      </c>
      <c r="E9" s="17">
        <f>C9+D9</f>
        <v>6504274</v>
      </c>
      <c r="F9" s="17">
        <f aca="true" t="shared" si="0" ref="F9:M9">F10+F21</f>
        <v>942274</v>
      </c>
      <c r="G9" s="17">
        <f t="shared" si="0"/>
        <v>1060642</v>
      </c>
      <c r="H9" s="17">
        <f t="shared" si="0"/>
        <v>1093664</v>
      </c>
      <c r="I9" s="17">
        <f t="shared" si="0"/>
        <v>1001663</v>
      </c>
      <c r="J9" s="17">
        <f t="shared" si="0"/>
        <v>1018822</v>
      </c>
      <c r="K9" s="17">
        <f t="shared" si="0"/>
        <v>729809</v>
      </c>
      <c r="L9" s="17">
        <f t="shared" si="0"/>
        <v>328700</v>
      </c>
      <c r="M9" s="17">
        <f t="shared" si="0"/>
        <v>328700</v>
      </c>
      <c r="N9" s="20">
        <f>E9-F9</f>
        <v>5562000</v>
      </c>
      <c r="O9" s="18">
        <f>N9/F6*100</f>
        <v>11.171772958962576</v>
      </c>
      <c r="P9" s="19"/>
      <c r="Q9" s="4"/>
    </row>
    <row r="10" spans="1:17" ht="16.5" customHeight="1" thickBot="1">
      <c r="A10" s="15" t="s">
        <v>16</v>
      </c>
      <c r="B10" s="16" t="s">
        <v>17</v>
      </c>
      <c r="C10" s="20">
        <f aca="true" t="shared" si="1" ref="C10:N10">SUM(C11:C20)</f>
        <v>5041969</v>
      </c>
      <c r="D10" s="20">
        <f t="shared" si="1"/>
        <v>770000</v>
      </c>
      <c r="E10" s="20">
        <f t="shared" si="1"/>
        <v>5811969</v>
      </c>
      <c r="F10" s="20">
        <f t="shared" si="1"/>
        <v>762524</v>
      </c>
      <c r="G10" s="20">
        <f t="shared" si="1"/>
        <v>881611</v>
      </c>
      <c r="H10" s="20">
        <f t="shared" si="1"/>
        <v>927611</v>
      </c>
      <c r="I10" s="20">
        <f t="shared" si="1"/>
        <v>896611</v>
      </c>
      <c r="J10" s="20">
        <f t="shared" si="1"/>
        <v>987612</v>
      </c>
      <c r="K10" s="20">
        <f t="shared" si="1"/>
        <v>698600</v>
      </c>
      <c r="L10" s="20">
        <f t="shared" si="1"/>
        <v>328700</v>
      </c>
      <c r="M10" s="20">
        <f t="shared" si="1"/>
        <v>328700</v>
      </c>
      <c r="N10" s="20">
        <f t="shared" si="1"/>
        <v>5049445</v>
      </c>
      <c r="O10" s="18">
        <f>N10/$F$6*100</f>
        <v>10.142260537355048</v>
      </c>
      <c r="P10" s="19"/>
      <c r="Q10" s="4"/>
    </row>
    <row r="11" spans="1:18" ht="15" customHeight="1" thickBot="1">
      <c r="A11" s="21" t="s">
        <v>18</v>
      </c>
      <c r="B11" s="22" t="s">
        <v>19</v>
      </c>
      <c r="C11" s="23">
        <v>456000</v>
      </c>
      <c r="D11" s="24">
        <v>0</v>
      </c>
      <c r="E11" s="23">
        <f>C11+D11</f>
        <v>456000</v>
      </c>
      <c r="F11" s="23">
        <v>152000</v>
      </c>
      <c r="G11" s="23">
        <v>152000</v>
      </c>
      <c r="H11" s="23">
        <v>152000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f>E11-F11</f>
        <v>304000</v>
      </c>
      <c r="O11" s="18">
        <f aca="true" t="shared" si="2" ref="O11:O30">N11/$F$6*100</f>
        <v>0.6106111074298135</v>
      </c>
      <c r="P11" s="4"/>
      <c r="Q11" s="4"/>
      <c r="R11" s="27"/>
    </row>
    <row r="12" spans="1:17" ht="19.5" customHeight="1" thickBot="1">
      <c r="A12" s="28" t="s">
        <v>20</v>
      </c>
      <c r="B12" s="29" t="s">
        <v>21</v>
      </c>
      <c r="C12" s="30">
        <v>668056</v>
      </c>
      <c r="D12" s="31">
        <v>0</v>
      </c>
      <c r="E12" s="23">
        <f aca="true" t="shared" si="3" ref="E12:E20">C12+D12</f>
        <v>668056</v>
      </c>
      <c r="F12" s="30">
        <v>133611</v>
      </c>
      <c r="G12" s="30">
        <v>133611</v>
      </c>
      <c r="H12" s="30">
        <v>133611</v>
      </c>
      <c r="I12" s="30">
        <v>133611</v>
      </c>
      <c r="J12" s="30">
        <v>133612</v>
      </c>
      <c r="K12" s="23">
        <v>0</v>
      </c>
      <c r="L12" s="23">
        <v>0</v>
      </c>
      <c r="M12" s="23">
        <v>0</v>
      </c>
      <c r="N12" s="24">
        <f aca="true" t="shared" si="4" ref="N12:N20">E12-F12</f>
        <v>534445</v>
      </c>
      <c r="O12" s="18">
        <f t="shared" si="2"/>
        <v>1.0734804385208114</v>
      </c>
      <c r="P12" s="4"/>
      <c r="Q12" s="4"/>
    </row>
    <row r="13" spans="1:17" ht="16.5" customHeight="1" thickBot="1">
      <c r="A13" s="28" t="s">
        <v>22</v>
      </c>
      <c r="B13" s="29" t="s">
        <v>23</v>
      </c>
      <c r="C13" s="30">
        <v>0</v>
      </c>
      <c r="D13" s="31">
        <v>0</v>
      </c>
      <c r="E13" s="23">
        <f t="shared" si="3"/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23">
        <v>0</v>
      </c>
      <c r="L13" s="23">
        <v>0</v>
      </c>
      <c r="M13" s="23">
        <v>0</v>
      </c>
      <c r="N13" s="24">
        <f t="shared" si="4"/>
        <v>0</v>
      </c>
      <c r="O13" s="18">
        <f t="shared" si="2"/>
        <v>0</v>
      </c>
      <c r="P13" s="4" t="s">
        <v>24</v>
      </c>
      <c r="Q13" s="4"/>
    </row>
    <row r="14" spans="1:17" ht="26.25" customHeight="1" thickBot="1">
      <c r="A14" s="28" t="s">
        <v>25</v>
      </c>
      <c r="B14" s="34" t="s">
        <v>67</v>
      </c>
      <c r="C14" s="30">
        <v>0</v>
      </c>
      <c r="D14" s="31">
        <v>770000</v>
      </c>
      <c r="E14" s="23">
        <f t="shared" si="3"/>
        <v>770000</v>
      </c>
      <c r="F14" s="37">
        <v>0</v>
      </c>
      <c r="G14" s="37">
        <v>100000</v>
      </c>
      <c r="H14" s="37">
        <v>100000</v>
      </c>
      <c r="I14" s="37">
        <v>100000</v>
      </c>
      <c r="J14" s="37">
        <v>100000</v>
      </c>
      <c r="K14" s="23">
        <v>370000</v>
      </c>
      <c r="L14" s="23">
        <v>0</v>
      </c>
      <c r="M14" s="23">
        <v>0</v>
      </c>
      <c r="N14" s="24">
        <f t="shared" si="4"/>
        <v>770000</v>
      </c>
      <c r="O14" s="18">
        <f t="shared" si="2"/>
        <v>1.5466136602663039</v>
      </c>
      <c r="P14" s="4"/>
      <c r="Q14" s="4"/>
    </row>
    <row r="15" spans="1:17" ht="25.5" customHeight="1" thickBot="1">
      <c r="A15" s="28" t="s">
        <v>27</v>
      </c>
      <c r="B15" s="34" t="s">
        <v>28</v>
      </c>
      <c r="C15" s="30">
        <v>69913</v>
      </c>
      <c r="D15" s="38">
        <v>0</v>
      </c>
      <c r="E15" s="23">
        <f t="shared" si="3"/>
        <v>69913</v>
      </c>
      <c r="F15" s="37">
        <v>69913</v>
      </c>
      <c r="G15" s="37">
        <v>0</v>
      </c>
      <c r="H15" s="37">
        <v>0</v>
      </c>
      <c r="I15" s="37"/>
      <c r="J15" s="37">
        <v>0</v>
      </c>
      <c r="K15" s="23">
        <v>0</v>
      </c>
      <c r="L15" s="23">
        <v>0</v>
      </c>
      <c r="M15" s="23">
        <v>0</v>
      </c>
      <c r="N15" s="24">
        <f t="shared" si="4"/>
        <v>0</v>
      </c>
      <c r="O15" s="18">
        <f t="shared" si="2"/>
        <v>0</v>
      </c>
      <c r="P15" s="4"/>
      <c r="Q15" s="4"/>
    </row>
    <row r="16" spans="1:17" ht="15" customHeight="1" thickBot="1">
      <c r="A16" s="28" t="s">
        <v>29</v>
      </c>
      <c r="B16" s="34" t="s">
        <v>30</v>
      </c>
      <c r="C16" s="30">
        <v>100000</v>
      </c>
      <c r="D16" s="31">
        <v>0</v>
      </c>
      <c r="E16" s="23">
        <f t="shared" si="3"/>
        <v>100000</v>
      </c>
      <c r="F16" s="37">
        <v>100000</v>
      </c>
      <c r="G16" s="37">
        <v>0</v>
      </c>
      <c r="H16" s="37">
        <v>0</v>
      </c>
      <c r="I16" s="37">
        <v>0</v>
      </c>
      <c r="J16" s="37">
        <v>0</v>
      </c>
      <c r="K16" s="23">
        <v>0</v>
      </c>
      <c r="L16" s="23">
        <v>0</v>
      </c>
      <c r="M16" s="23">
        <v>0</v>
      </c>
      <c r="N16" s="24">
        <f t="shared" si="4"/>
        <v>0</v>
      </c>
      <c r="O16" s="18">
        <f t="shared" si="2"/>
        <v>0</v>
      </c>
      <c r="P16" s="4"/>
      <c r="Q16" s="4"/>
    </row>
    <row r="17" spans="1:17" ht="25.5" customHeight="1" thickBot="1">
      <c r="A17" s="28" t="s">
        <v>31</v>
      </c>
      <c r="B17" s="39" t="s">
        <v>32</v>
      </c>
      <c r="C17" s="40">
        <v>78000</v>
      </c>
      <c r="D17" s="42">
        <v>0</v>
      </c>
      <c r="E17" s="23">
        <f t="shared" si="3"/>
        <v>78000</v>
      </c>
      <c r="F17" s="40">
        <v>26000</v>
      </c>
      <c r="G17" s="40">
        <v>26000</v>
      </c>
      <c r="H17" s="40">
        <v>26000</v>
      </c>
      <c r="I17" s="40"/>
      <c r="J17" s="40"/>
      <c r="K17" s="23">
        <v>0</v>
      </c>
      <c r="L17" s="23">
        <v>0</v>
      </c>
      <c r="M17" s="23">
        <v>0</v>
      </c>
      <c r="N17" s="24">
        <f t="shared" si="4"/>
        <v>52000</v>
      </c>
      <c r="O17" s="18">
        <f t="shared" si="2"/>
        <v>0.10444663679720495</v>
      </c>
      <c r="P17" s="4"/>
      <c r="Q17" s="4"/>
    </row>
    <row r="18" spans="1:15" ht="20.25" customHeight="1" thickBot="1">
      <c r="A18" s="73">
        <v>8</v>
      </c>
      <c r="B18" s="39" t="s">
        <v>62</v>
      </c>
      <c r="C18" s="40">
        <v>1979000</v>
      </c>
      <c r="D18" s="42">
        <v>0</v>
      </c>
      <c r="E18" s="23">
        <f t="shared" si="3"/>
        <v>1979000</v>
      </c>
      <c r="F18" s="40">
        <v>181000</v>
      </c>
      <c r="G18" s="40">
        <v>370000</v>
      </c>
      <c r="H18" s="40">
        <v>316000</v>
      </c>
      <c r="I18" s="40">
        <v>558000</v>
      </c>
      <c r="J18" s="40">
        <v>554000</v>
      </c>
      <c r="K18" s="23">
        <v>0</v>
      </c>
      <c r="L18" s="23">
        <v>0</v>
      </c>
      <c r="M18" s="23">
        <v>0</v>
      </c>
      <c r="N18" s="24">
        <f t="shared" si="4"/>
        <v>1798000</v>
      </c>
      <c r="O18" s="18">
        <f t="shared" si="2"/>
        <v>3.6114433261802787</v>
      </c>
    </row>
    <row r="19" spans="1:15" ht="20.25" customHeight="1" thickBot="1">
      <c r="A19" s="73">
        <v>9</v>
      </c>
      <c r="B19" s="39" t="s">
        <v>63</v>
      </c>
      <c r="C19" s="40">
        <v>0</v>
      </c>
      <c r="D19" s="42">
        <v>0</v>
      </c>
      <c r="E19" s="23">
        <f t="shared" si="3"/>
        <v>0</v>
      </c>
      <c r="F19" s="40"/>
      <c r="G19" s="40"/>
      <c r="H19" s="40"/>
      <c r="I19" s="40"/>
      <c r="J19" s="40"/>
      <c r="K19" s="23">
        <v>0</v>
      </c>
      <c r="L19" s="23">
        <v>0</v>
      </c>
      <c r="M19" s="23">
        <v>0</v>
      </c>
      <c r="N19" s="24">
        <f t="shared" si="4"/>
        <v>0</v>
      </c>
      <c r="O19" s="18">
        <f t="shared" si="2"/>
        <v>0</v>
      </c>
    </row>
    <row r="20" spans="1:15" ht="17.25" customHeight="1" thickBot="1">
      <c r="A20" s="73">
        <v>10</v>
      </c>
      <c r="B20" s="39" t="s">
        <v>53</v>
      </c>
      <c r="C20" s="40">
        <v>1691000</v>
      </c>
      <c r="D20" s="42">
        <v>0</v>
      </c>
      <c r="E20" s="23">
        <f t="shared" si="3"/>
        <v>1691000</v>
      </c>
      <c r="F20" s="40">
        <v>100000</v>
      </c>
      <c r="G20" s="40">
        <v>100000</v>
      </c>
      <c r="H20" s="40">
        <v>200000</v>
      </c>
      <c r="I20" s="40">
        <v>105000</v>
      </c>
      <c r="J20" s="40">
        <v>200000</v>
      </c>
      <c r="K20" s="76">
        <v>328600</v>
      </c>
      <c r="L20" s="76">
        <v>328700</v>
      </c>
      <c r="M20" s="76">
        <v>328700</v>
      </c>
      <c r="N20" s="24">
        <f t="shared" si="4"/>
        <v>1591000</v>
      </c>
      <c r="O20" s="18">
        <f t="shared" si="2"/>
        <v>3.1956653681606357</v>
      </c>
    </row>
    <row r="21" spans="1:17" ht="19.5" customHeight="1" thickBot="1">
      <c r="A21" s="44" t="s">
        <v>33</v>
      </c>
      <c r="B21" s="45" t="s">
        <v>34</v>
      </c>
      <c r="C21" s="46">
        <f>SUM(C22:C30)</f>
        <v>533886</v>
      </c>
      <c r="D21" s="46">
        <f aca="true" t="shared" si="5" ref="D21:N21">SUM(D22:D30)</f>
        <v>158419</v>
      </c>
      <c r="E21" s="46">
        <f t="shared" si="5"/>
        <v>692305</v>
      </c>
      <c r="F21" s="46">
        <f t="shared" si="5"/>
        <v>179750</v>
      </c>
      <c r="G21" s="46">
        <f t="shared" si="5"/>
        <v>179031</v>
      </c>
      <c r="H21" s="46">
        <f t="shared" si="5"/>
        <v>166053</v>
      </c>
      <c r="I21" s="46">
        <f t="shared" si="5"/>
        <v>105052</v>
      </c>
      <c r="J21" s="46">
        <f t="shared" si="5"/>
        <v>31210</v>
      </c>
      <c r="K21" s="46">
        <f t="shared" si="5"/>
        <v>31209</v>
      </c>
      <c r="L21" s="46">
        <f t="shared" si="5"/>
        <v>0</v>
      </c>
      <c r="M21" s="46">
        <f t="shared" si="5"/>
        <v>0</v>
      </c>
      <c r="N21" s="46">
        <f t="shared" si="5"/>
        <v>512555</v>
      </c>
      <c r="O21" s="18">
        <f t="shared" si="2"/>
        <v>1.0295124216075264</v>
      </c>
      <c r="P21" s="4"/>
      <c r="Q21" s="4"/>
    </row>
    <row r="22" spans="1:17" ht="14.25" customHeight="1" thickBot="1">
      <c r="A22" s="8">
        <v>1</v>
      </c>
      <c r="B22" s="47" t="s">
        <v>35</v>
      </c>
      <c r="C22" s="35">
        <v>0</v>
      </c>
      <c r="D22" s="43">
        <v>0</v>
      </c>
      <c r="E22" s="23">
        <f>C22+D22</f>
        <v>0</v>
      </c>
      <c r="F22" s="49"/>
      <c r="G22" s="37">
        <v>0</v>
      </c>
      <c r="H22" s="37">
        <v>0</v>
      </c>
      <c r="I22" s="37">
        <v>0</v>
      </c>
      <c r="J22" s="37">
        <v>0</v>
      </c>
      <c r="K22" s="35"/>
      <c r="L22" s="35"/>
      <c r="M22" s="35"/>
      <c r="N22" s="24">
        <f>E22-F22</f>
        <v>0</v>
      </c>
      <c r="O22" s="18">
        <f t="shared" si="2"/>
        <v>0</v>
      </c>
      <c r="P22" s="4"/>
      <c r="Q22" s="4"/>
    </row>
    <row r="23" spans="1:17" ht="14.25" customHeight="1" thickBot="1">
      <c r="A23" s="8">
        <v>2</v>
      </c>
      <c r="B23" s="50" t="s">
        <v>36</v>
      </c>
      <c r="C23" s="40">
        <v>23231</v>
      </c>
      <c r="D23" s="42">
        <v>0</v>
      </c>
      <c r="E23" s="23">
        <f aca="true" t="shared" si="6" ref="E23:E30">C23+D23</f>
        <v>23231</v>
      </c>
      <c r="F23" s="40">
        <v>11700</v>
      </c>
      <c r="G23" s="40">
        <v>11531</v>
      </c>
      <c r="H23" s="41">
        <v>0</v>
      </c>
      <c r="I23" s="41">
        <v>0</v>
      </c>
      <c r="J23" s="41">
        <v>0</v>
      </c>
      <c r="K23" s="41"/>
      <c r="L23" s="41"/>
      <c r="M23" s="41"/>
      <c r="N23" s="24">
        <f aca="true" t="shared" si="7" ref="N23:N30">E23-F23</f>
        <v>11531</v>
      </c>
      <c r="O23" s="18">
        <f t="shared" si="2"/>
        <v>0.023161041709780197</v>
      </c>
      <c r="P23" s="4"/>
      <c r="Q23" s="4"/>
    </row>
    <row r="24" spans="1:15" ht="24.75" customHeight="1" thickBot="1">
      <c r="A24" s="8">
        <v>3</v>
      </c>
      <c r="B24" s="29" t="s">
        <v>37</v>
      </c>
      <c r="C24" s="40">
        <v>0</v>
      </c>
      <c r="D24" s="42">
        <v>0</v>
      </c>
      <c r="E24" s="23">
        <f t="shared" si="6"/>
        <v>0</v>
      </c>
      <c r="F24" s="40"/>
      <c r="G24" s="40">
        <v>0</v>
      </c>
      <c r="H24" s="41">
        <v>0</v>
      </c>
      <c r="I24" s="41">
        <v>0</v>
      </c>
      <c r="J24" s="41">
        <v>0</v>
      </c>
      <c r="K24" s="41"/>
      <c r="L24" s="41"/>
      <c r="M24" s="41"/>
      <c r="N24" s="24">
        <f t="shared" si="7"/>
        <v>0</v>
      </c>
      <c r="O24" s="18">
        <f t="shared" si="2"/>
        <v>0</v>
      </c>
    </row>
    <row r="25" spans="1:15" ht="24.75" customHeight="1" thickBot="1">
      <c r="A25" s="8">
        <v>4</v>
      </c>
      <c r="B25" s="52" t="s">
        <v>69</v>
      </c>
      <c r="C25" s="53">
        <v>0</v>
      </c>
      <c r="D25" s="55">
        <v>158419</v>
      </c>
      <c r="E25" s="23">
        <f t="shared" si="6"/>
        <v>158419</v>
      </c>
      <c r="F25" s="53"/>
      <c r="G25" s="53">
        <v>32000</v>
      </c>
      <c r="H25" s="56">
        <v>32000</v>
      </c>
      <c r="I25">
        <v>32000</v>
      </c>
      <c r="J25" s="56">
        <v>31210</v>
      </c>
      <c r="K25" s="56">
        <v>31209</v>
      </c>
      <c r="L25" s="41"/>
      <c r="M25" s="41"/>
      <c r="N25" s="24">
        <f t="shared" si="7"/>
        <v>158419</v>
      </c>
      <c r="O25" s="18">
        <f t="shared" si="2"/>
        <v>0.31819868759185405</v>
      </c>
    </row>
    <row r="26" spans="1:15" ht="15" customHeight="1" thickBot="1">
      <c r="A26" s="8">
        <v>5</v>
      </c>
      <c r="B26" s="57" t="s">
        <v>39</v>
      </c>
      <c r="C26" s="40">
        <v>0</v>
      </c>
      <c r="D26" s="42">
        <v>0</v>
      </c>
      <c r="E26" s="23">
        <f t="shared" si="6"/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/>
      <c r="L26" s="41"/>
      <c r="M26" s="41"/>
      <c r="N26" s="24">
        <f t="shared" si="7"/>
        <v>0</v>
      </c>
      <c r="O26" s="18">
        <f t="shared" si="2"/>
        <v>0</v>
      </c>
    </row>
    <row r="27" spans="1:15" ht="15" customHeight="1" thickBot="1">
      <c r="A27" s="8">
        <v>6</v>
      </c>
      <c r="B27" s="58" t="s">
        <v>40</v>
      </c>
      <c r="C27" s="40">
        <v>78750</v>
      </c>
      <c r="D27" s="42">
        <v>0</v>
      </c>
      <c r="E27" s="23">
        <f t="shared" si="6"/>
        <v>78750</v>
      </c>
      <c r="F27" s="40">
        <v>28750</v>
      </c>
      <c r="G27" s="40">
        <v>25000</v>
      </c>
      <c r="H27" s="40">
        <v>25000</v>
      </c>
      <c r="I27" s="41"/>
      <c r="J27" s="41"/>
      <c r="K27" s="41"/>
      <c r="L27" s="41"/>
      <c r="M27" s="41"/>
      <c r="N27" s="24">
        <f t="shared" si="7"/>
        <v>50000</v>
      </c>
      <c r="O27" s="18">
        <f t="shared" si="2"/>
        <v>0.10042945845885091</v>
      </c>
    </row>
    <row r="28" spans="1:15" ht="13.5" thickBot="1">
      <c r="A28" s="8">
        <v>7</v>
      </c>
      <c r="B28" s="58" t="s">
        <v>50</v>
      </c>
      <c r="C28" s="40">
        <v>175270</v>
      </c>
      <c r="D28" s="78">
        <v>0</v>
      </c>
      <c r="E28" s="23">
        <f t="shared" si="6"/>
        <v>175270</v>
      </c>
      <c r="F28" s="40">
        <v>44000</v>
      </c>
      <c r="G28" s="40">
        <v>44000</v>
      </c>
      <c r="H28" s="40">
        <v>43635</v>
      </c>
      <c r="I28" s="41">
        <v>43635</v>
      </c>
      <c r="J28" s="41">
        <v>0</v>
      </c>
      <c r="K28" s="41"/>
      <c r="L28" s="41"/>
      <c r="M28" s="41"/>
      <c r="N28" s="24">
        <f t="shared" si="7"/>
        <v>131270</v>
      </c>
      <c r="O28" s="18">
        <f t="shared" si="2"/>
        <v>0.26366750023786717</v>
      </c>
    </row>
    <row r="29" spans="1:15" ht="13.5" thickBot="1">
      <c r="A29" s="8">
        <v>8</v>
      </c>
      <c r="B29" s="58" t="s">
        <v>50</v>
      </c>
      <c r="C29" s="40">
        <v>118835</v>
      </c>
      <c r="D29" s="78">
        <v>0</v>
      </c>
      <c r="E29" s="23">
        <f t="shared" si="6"/>
        <v>118835</v>
      </c>
      <c r="F29" s="40">
        <v>30000</v>
      </c>
      <c r="G29" s="40">
        <v>30000</v>
      </c>
      <c r="H29" s="40">
        <v>29418</v>
      </c>
      <c r="I29" s="41">
        <v>29417</v>
      </c>
      <c r="J29" s="41"/>
      <c r="K29" s="41"/>
      <c r="L29" s="41"/>
      <c r="M29" s="41"/>
      <c r="N29" s="24">
        <f t="shared" si="7"/>
        <v>88835</v>
      </c>
      <c r="O29" s="18">
        <f t="shared" si="2"/>
        <v>0.17843301884384039</v>
      </c>
    </row>
    <row r="30" spans="1:17" ht="24" customHeight="1" thickBot="1">
      <c r="A30" s="8">
        <v>9</v>
      </c>
      <c r="B30" s="9" t="s">
        <v>41</v>
      </c>
      <c r="C30" s="59">
        <v>137800</v>
      </c>
      <c r="D30" s="42">
        <v>0</v>
      </c>
      <c r="E30" s="23">
        <f t="shared" si="6"/>
        <v>137800</v>
      </c>
      <c r="F30" s="35">
        <v>65300</v>
      </c>
      <c r="G30" s="35">
        <v>36500</v>
      </c>
      <c r="H30" s="35">
        <v>36000</v>
      </c>
      <c r="I30" s="35">
        <v>0</v>
      </c>
      <c r="J30" s="35">
        <v>0</v>
      </c>
      <c r="K30" s="35"/>
      <c r="L30" s="35"/>
      <c r="M30" s="35"/>
      <c r="N30" s="24">
        <f t="shared" si="7"/>
        <v>72500</v>
      </c>
      <c r="O30" s="18">
        <f t="shared" si="2"/>
        <v>0.1456227147653338</v>
      </c>
      <c r="P30" s="4"/>
      <c r="Q30" s="4"/>
    </row>
    <row r="31" spans="1:17" ht="15" customHeight="1">
      <c r="A31" s="1"/>
      <c r="B31" s="60"/>
      <c r="C31" s="60"/>
      <c r="D31" s="60"/>
      <c r="E31" s="60"/>
      <c r="F31" s="61"/>
      <c r="G31" s="62" t="s">
        <v>42</v>
      </c>
      <c r="H31" s="62"/>
      <c r="I31" s="63"/>
      <c r="J31" s="63"/>
      <c r="K31" s="63"/>
      <c r="L31" s="63"/>
      <c r="M31" s="63"/>
      <c r="N31" s="64"/>
      <c r="O31" s="1"/>
      <c r="P31" s="65"/>
      <c r="Q31" s="65"/>
    </row>
    <row r="32" spans="1:17" ht="9.75" customHeight="1">
      <c r="A32" s="2"/>
      <c r="B32" s="2"/>
      <c r="C32" s="2"/>
      <c r="D32" s="2"/>
      <c r="E32" s="2"/>
      <c r="F32" s="66"/>
      <c r="G32" s="67"/>
      <c r="H32" s="67"/>
      <c r="I32" s="68"/>
      <c r="J32" s="68"/>
      <c r="K32" s="68"/>
      <c r="L32" s="68"/>
      <c r="M32" s="68"/>
      <c r="N32" s="68"/>
      <c r="O32" s="65"/>
      <c r="Q32" s="65"/>
    </row>
    <row r="33" spans="1:17" ht="15" customHeight="1">
      <c r="A33" s="2"/>
      <c r="B33" s="2"/>
      <c r="C33" s="2"/>
      <c r="D33" s="2"/>
      <c r="E33" s="2"/>
      <c r="F33" s="61"/>
      <c r="G33" s="97" t="s">
        <v>43</v>
      </c>
      <c r="H33" s="97"/>
      <c r="I33" s="97"/>
      <c r="J33" s="68"/>
      <c r="K33" s="68"/>
      <c r="L33" s="68"/>
      <c r="M33" s="68"/>
      <c r="N33" s="68"/>
      <c r="O33" s="1"/>
      <c r="P33" s="65"/>
      <c r="Q33" s="65"/>
    </row>
    <row r="34" spans="1:17" ht="14.25" customHeight="1">
      <c r="A34" s="65"/>
      <c r="B34" s="65"/>
      <c r="C34" s="65">
        <v>942274</v>
      </c>
      <c r="D34" s="65"/>
      <c r="E34" s="65"/>
      <c r="F34" s="63"/>
      <c r="G34" s="67"/>
      <c r="H34" s="67"/>
      <c r="I34" s="63"/>
      <c r="J34" s="63"/>
      <c r="K34" s="63"/>
      <c r="L34" s="63"/>
      <c r="M34" s="63"/>
      <c r="P34" s="65"/>
      <c r="Q34" s="65"/>
    </row>
    <row r="35" spans="1:17" ht="17.25" customHeight="1">
      <c r="A35" s="65"/>
      <c r="B35" s="65"/>
      <c r="C35" s="65">
        <v>172274</v>
      </c>
      <c r="D35" s="65" t="s">
        <v>68</v>
      </c>
      <c r="E35" s="65"/>
      <c r="G35" s="67"/>
      <c r="H35" s="67"/>
      <c r="P35" s="65"/>
      <c r="Q35" s="65"/>
    </row>
    <row r="36" spans="1:17" ht="13.5" customHeight="1">
      <c r="A36" s="65"/>
      <c r="B36" s="65"/>
      <c r="C36" s="65">
        <f>C34-C35</f>
        <v>770000</v>
      </c>
      <c r="D36" s="65"/>
      <c r="E36" s="65"/>
      <c r="G36" s="67"/>
      <c r="H36" s="67"/>
      <c r="P36" s="65"/>
      <c r="Q36" s="65"/>
    </row>
    <row r="37" spans="1:14" ht="12.75">
      <c r="A37" s="65"/>
      <c r="H37" s="69"/>
      <c r="I37" s="69"/>
      <c r="J37" s="69"/>
      <c r="K37" s="69"/>
      <c r="L37" s="69"/>
      <c r="M37" s="69"/>
      <c r="N37" s="69"/>
    </row>
    <row r="38" spans="8:15" ht="12.75">
      <c r="H38" s="70"/>
      <c r="I38" s="70"/>
      <c r="J38" s="70"/>
      <c r="K38" s="70"/>
      <c r="L38" s="70"/>
      <c r="M38" s="70"/>
      <c r="N38" s="70"/>
      <c r="O38" s="65"/>
    </row>
    <row r="39" spans="1:15" ht="12.75">
      <c r="A39" s="65"/>
      <c r="B39" s="65"/>
      <c r="C39" s="65"/>
      <c r="D39" s="65"/>
      <c r="E39" s="65"/>
      <c r="H39" s="70"/>
      <c r="I39" s="70"/>
      <c r="J39" s="70"/>
      <c r="K39" s="70"/>
      <c r="L39" s="70"/>
      <c r="M39" s="70"/>
      <c r="N39" s="70"/>
      <c r="O39" s="65"/>
    </row>
    <row r="40" spans="1:14" ht="12.75">
      <c r="A40" s="65"/>
      <c r="B40" s="65"/>
      <c r="C40" s="65"/>
      <c r="D40" s="65"/>
      <c r="E40" s="65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2.75">
      <c r="A41" s="65"/>
      <c r="F41" s="69"/>
      <c r="G41" s="69"/>
      <c r="H41" s="69"/>
      <c r="I41" s="69"/>
      <c r="J41" s="69"/>
      <c r="K41" s="69"/>
      <c r="L41" s="69"/>
      <c r="M41" s="69"/>
      <c r="N41" s="69"/>
    </row>
    <row r="42" spans="6:14" ht="12.75">
      <c r="F42" s="69"/>
      <c r="G42" s="69"/>
      <c r="H42" s="69"/>
      <c r="I42" s="69"/>
      <c r="J42" s="69"/>
      <c r="K42" s="69"/>
      <c r="L42" s="69"/>
      <c r="M42" s="69"/>
      <c r="N42" s="69"/>
    </row>
    <row r="43" spans="6:14" ht="12.75">
      <c r="F43" s="69"/>
      <c r="G43" s="69"/>
      <c r="H43" s="69"/>
      <c r="I43" s="69"/>
      <c r="J43" s="69"/>
      <c r="K43" s="69"/>
      <c r="L43" s="69"/>
      <c r="M43" s="69"/>
      <c r="N43" s="69"/>
    </row>
    <row r="44" spans="6:14" ht="12.75">
      <c r="F44" s="69"/>
      <c r="G44" s="69"/>
      <c r="H44" s="69"/>
      <c r="I44" s="69"/>
      <c r="J44" s="69"/>
      <c r="K44" s="69"/>
      <c r="L44" s="69"/>
      <c r="M44" s="69"/>
      <c r="N44" s="69"/>
    </row>
    <row r="45" spans="6:14" ht="12.75">
      <c r="F45" s="69"/>
      <c r="G45" s="69"/>
      <c r="H45" s="69"/>
      <c r="I45" s="69"/>
      <c r="J45" s="69"/>
      <c r="K45" s="69"/>
      <c r="L45" s="69"/>
      <c r="M45" s="69"/>
      <c r="N45" s="69"/>
    </row>
    <row r="46" spans="6:14" ht="12.75">
      <c r="F46" s="69"/>
      <c r="G46" s="69"/>
      <c r="H46" s="69"/>
      <c r="I46" s="69"/>
      <c r="J46" s="69"/>
      <c r="K46" s="69"/>
      <c r="L46" s="69"/>
      <c r="M46" s="69"/>
      <c r="N46" s="69"/>
    </row>
    <row r="47" spans="6:14" ht="12.75">
      <c r="F47" s="69"/>
      <c r="G47" s="69"/>
      <c r="H47" s="69"/>
      <c r="I47" s="69"/>
      <c r="J47" s="69"/>
      <c r="K47" s="69"/>
      <c r="L47" s="69"/>
      <c r="M47" s="69"/>
      <c r="N47" s="69"/>
    </row>
  </sheetData>
  <mergeCells count="6">
    <mergeCell ref="G33:I33"/>
    <mergeCell ref="B5:E6"/>
    <mergeCell ref="A5:A6"/>
    <mergeCell ref="N5:O5"/>
    <mergeCell ref="N6:N7"/>
    <mergeCell ref="O6:O7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8">
      <selection activeCell="A8" sqref="A1:IV16384"/>
    </sheetView>
  </sheetViews>
  <sheetFormatPr defaultColWidth="9.140625" defaultRowHeight="12.75"/>
  <cols>
    <col min="1" max="1" width="3.28125" style="0" customWidth="1"/>
    <col min="2" max="2" width="48.00390625" style="0" customWidth="1"/>
    <col min="3" max="3" width="9.7109375" style="0" customWidth="1"/>
    <col min="4" max="4" width="7.57421875" style="0" customWidth="1"/>
    <col min="5" max="5" width="10.140625" style="0" customWidth="1"/>
    <col min="6" max="7" width="9.7109375" style="0" customWidth="1"/>
    <col min="8" max="8" width="9.8515625" style="0" customWidth="1"/>
    <col min="9" max="9" width="9.7109375" style="0" customWidth="1"/>
    <col min="10" max="10" width="10.00390625" style="0" customWidth="1"/>
    <col min="11" max="15" width="9.7109375" style="0" customWidth="1"/>
    <col min="16" max="16" width="9.28125" style="0" customWidth="1"/>
    <col min="17" max="17" width="7.7109375" style="0" customWidth="1"/>
    <col min="18" max="18" width="10.7109375" style="0" customWidth="1"/>
    <col min="19" max="19" width="5.28125" style="0" customWidth="1"/>
  </cols>
  <sheetData>
    <row r="1" spans="1:19" ht="12.75">
      <c r="A1" s="1"/>
      <c r="B1" s="1"/>
      <c r="C1" s="2"/>
      <c r="D1" s="2"/>
      <c r="E1" s="2"/>
      <c r="F1" s="2"/>
      <c r="G1" s="2"/>
      <c r="H1" s="2"/>
      <c r="I1" s="1"/>
      <c r="J1" s="1"/>
      <c r="K1" s="2"/>
      <c r="L1" s="2"/>
      <c r="M1" s="2"/>
      <c r="N1" s="2"/>
      <c r="O1" s="2"/>
      <c r="P1" s="3"/>
      <c r="Q1" s="2"/>
      <c r="S1" s="4"/>
    </row>
    <row r="2" spans="1:19" ht="12.75">
      <c r="A2" s="5" t="s">
        <v>48</v>
      </c>
      <c r="B2" s="2"/>
      <c r="C2" s="2"/>
      <c r="D2" s="2"/>
      <c r="E2" s="2"/>
      <c r="F2" s="2"/>
      <c r="G2" s="2"/>
      <c r="H2" s="2"/>
      <c r="I2" s="1"/>
      <c r="J2" s="6" t="s">
        <v>0</v>
      </c>
      <c r="K2" s="7"/>
      <c r="L2" s="7"/>
      <c r="M2" s="7"/>
      <c r="N2" s="7"/>
      <c r="O2" s="7"/>
      <c r="P2" s="7"/>
      <c r="Q2" s="1"/>
      <c r="S2" s="4"/>
    </row>
    <row r="3" spans="1:19" ht="12.75">
      <c r="A3" s="2"/>
      <c r="B3" s="2"/>
      <c r="C3" s="2"/>
      <c r="D3" s="2"/>
      <c r="E3" s="2"/>
      <c r="F3" s="2"/>
      <c r="G3" s="2"/>
      <c r="H3" s="2"/>
      <c r="I3" s="1"/>
      <c r="J3" s="6" t="s">
        <v>59</v>
      </c>
      <c r="K3" s="7"/>
      <c r="L3" s="7"/>
      <c r="M3" s="7"/>
      <c r="N3" s="7"/>
      <c r="O3" s="7"/>
      <c r="P3" s="7"/>
      <c r="Q3" s="1"/>
      <c r="S3" s="4"/>
    </row>
    <row r="4" spans="1:19" ht="18.75" customHeight="1">
      <c r="A4" s="2"/>
      <c r="B4" s="2" t="s">
        <v>61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4"/>
    </row>
    <row r="5" spans="1:19" ht="27" customHeight="1">
      <c r="A5" s="98" t="s">
        <v>1</v>
      </c>
      <c r="B5" s="99" t="s">
        <v>2</v>
      </c>
      <c r="C5" s="100"/>
      <c r="D5" s="100"/>
      <c r="E5" s="100"/>
      <c r="F5" s="101"/>
      <c r="G5" s="8">
        <v>2007</v>
      </c>
      <c r="H5" s="8">
        <v>2008</v>
      </c>
      <c r="I5" s="8">
        <v>2009</v>
      </c>
      <c r="J5" s="8">
        <v>2010</v>
      </c>
      <c r="K5" s="8">
        <v>2011</v>
      </c>
      <c r="L5" s="8">
        <v>2012</v>
      </c>
      <c r="M5" s="8">
        <v>2013</v>
      </c>
      <c r="N5" s="8">
        <v>2014</v>
      </c>
      <c r="O5" s="8">
        <v>2015</v>
      </c>
      <c r="P5" s="105" t="s">
        <v>47</v>
      </c>
      <c r="Q5" s="105"/>
      <c r="R5" s="4"/>
      <c r="S5" s="4"/>
    </row>
    <row r="6" spans="1:19" ht="21" customHeight="1">
      <c r="A6" s="98"/>
      <c r="B6" s="102"/>
      <c r="C6" s="103"/>
      <c r="D6" s="103"/>
      <c r="E6" s="103"/>
      <c r="F6" s="104"/>
      <c r="G6" s="9">
        <v>45257937.63</v>
      </c>
      <c r="H6" s="9">
        <v>45107332</v>
      </c>
      <c r="I6" s="9">
        <v>45964371</v>
      </c>
      <c r="J6" s="9">
        <v>46837694</v>
      </c>
      <c r="K6" s="9">
        <v>47727611</v>
      </c>
      <c r="L6" s="9">
        <v>48634435</v>
      </c>
      <c r="M6" s="9">
        <f>L6*101.5%</f>
        <v>49363951.525</v>
      </c>
      <c r="N6" s="9">
        <f>M6*101.5%</f>
        <v>50104410.797874995</v>
      </c>
      <c r="O6" s="9">
        <f>N6*101.5%</f>
        <v>50855976.959843114</v>
      </c>
      <c r="P6" s="106" t="s">
        <v>3</v>
      </c>
      <c r="Q6" s="106" t="s">
        <v>4</v>
      </c>
      <c r="R6" s="4"/>
      <c r="S6" s="4"/>
    </row>
    <row r="7" spans="1:19" ht="85.5" customHeight="1" thickBot="1">
      <c r="A7" s="11"/>
      <c r="B7" s="12" t="s">
        <v>5</v>
      </c>
      <c r="C7" s="10" t="s">
        <v>44</v>
      </c>
      <c r="D7" s="10" t="s">
        <v>60</v>
      </c>
      <c r="E7" s="10" t="s">
        <v>46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54</v>
      </c>
      <c r="N7" s="10" t="s">
        <v>55</v>
      </c>
      <c r="O7" s="10" t="s">
        <v>56</v>
      </c>
      <c r="P7" s="107"/>
      <c r="Q7" s="108"/>
      <c r="R7" s="4"/>
      <c r="S7" s="4"/>
    </row>
    <row r="8" spans="1:19" ht="12.75" customHeight="1" thickBo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 t="s">
        <v>13</v>
      </c>
      <c r="G8" s="14">
        <v>8</v>
      </c>
      <c r="H8" s="14">
        <v>9</v>
      </c>
      <c r="I8" s="14">
        <v>10</v>
      </c>
      <c r="J8" s="14">
        <v>11</v>
      </c>
      <c r="K8" s="14">
        <v>12</v>
      </c>
      <c r="L8" s="14">
        <v>13</v>
      </c>
      <c r="M8" s="14">
        <v>14</v>
      </c>
      <c r="N8" s="14">
        <v>15</v>
      </c>
      <c r="O8" s="14">
        <v>16</v>
      </c>
      <c r="P8" s="14">
        <v>17</v>
      </c>
      <c r="Q8" s="14">
        <v>18</v>
      </c>
      <c r="R8" s="4"/>
      <c r="S8" s="4"/>
    </row>
    <row r="9" spans="1:19" ht="16.5" customHeight="1" thickBot="1">
      <c r="A9" s="15" t="s">
        <v>14</v>
      </c>
      <c r="B9" s="16" t="s">
        <v>15</v>
      </c>
      <c r="C9" s="17">
        <f>C10+C21</f>
        <v>2530680.02</v>
      </c>
      <c r="D9" s="17">
        <f>D10+D21</f>
        <v>160055.75</v>
      </c>
      <c r="E9" s="17">
        <f>E10+E21</f>
        <v>4210015</v>
      </c>
      <c r="F9" s="17">
        <f>C9-D9+E9</f>
        <v>6580639.27</v>
      </c>
      <c r="G9" s="17">
        <f aca="true" t="shared" si="0" ref="G9:P9">G10+G21</f>
        <v>758874.5</v>
      </c>
      <c r="H9" s="17">
        <f t="shared" si="0"/>
        <v>962794</v>
      </c>
      <c r="I9" s="17">
        <f t="shared" si="0"/>
        <v>957000</v>
      </c>
      <c r="J9" s="17">
        <f t="shared" si="0"/>
        <v>991022</v>
      </c>
      <c r="K9" s="17">
        <f t="shared" si="0"/>
        <v>953000</v>
      </c>
      <c r="L9" s="17">
        <f t="shared" si="0"/>
        <v>971949</v>
      </c>
      <c r="M9" s="17">
        <f t="shared" si="0"/>
        <v>328600</v>
      </c>
      <c r="N9" s="17">
        <f t="shared" si="0"/>
        <v>328700</v>
      </c>
      <c r="O9" s="17">
        <f t="shared" si="0"/>
        <v>328700</v>
      </c>
      <c r="P9" s="17">
        <f t="shared" si="0"/>
        <v>5821764.75</v>
      </c>
      <c r="Q9" s="18">
        <f>P9/$G$6*100</f>
        <v>12.863521969549366</v>
      </c>
      <c r="R9" s="19"/>
      <c r="S9" s="4"/>
    </row>
    <row r="10" spans="1:19" ht="16.5" customHeight="1" thickBot="1">
      <c r="A10" s="15" t="s">
        <v>16</v>
      </c>
      <c r="B10" s="16" t="s">
        <v>17</v>
      </c>
      <c r="C10" s="20">
        <f>SUM(C11:C18)</f>
        <v>1986089</v>
      </c>
      <c r="D10" s="20">
        <f>SUM(D11:D18)</f>
        <v>0</v>
      </c>
      <c r="E10" s="20">
        <f>SUM(E11:E20)</f>
        <v>3915910</v>
      </c>
      <c r="F10" s="20">
        <f aca="true" t="shared" si="1" ref="F10:P10">SUM(F11:F20)</f>
        <v>5901999</v>
      </c>
      <c r="G10" s="20">
        <f t="shared" si="1"/>
        <v>614120</v>
      </c>
      <c r="H10" s="20">
        <f t="shared" si="1"/>
        <v>783044</v>
      </c>
      <c r="I10" s="20">
        <f t="shared" si="1"/>
        <v>809969</v>
      </c>
      <c r="J10" s="20">
        <f t="shared" si="1"/>
        <v>856969</v>
      </c>
      <c r="K10" s="20">
        <f t="shared" si="1"/>
        <v>879948</v>
      </c>
      <c r="L10" s="20">
        <f t="shared" si="1"/>
        <v>971949</v>
      </c>
      <c r="M10" s="20">
        <f>SUM(M11:M20)</f>
        <v>328600</v>
      </c>
      <c r="N10" s="20">
        <f>SUM(N11:N20)</f>
        <v>328700</v>
      </c>
      <c r="O10" s="20">
        <f>SUM(O11:O20)</f>
        <v>328700</v>
      </c>
      <c r="P10" s="20">
        <f t="shared" si="1"/>
        <v>5287879</v>
      </c>
      <c r="Q10" s="18">
        <f aca="true" t="shared" si="2" ref="Q10:Q30">P10/$G$6*100</f>
        <v>11.683870889633377</v>
      </c>
      <c r="R10" s="19"/>
      <c r="S10" s="4"/>
    </row>
    <row r="11" spans="1:20" ht="15" customHeight="1">
      <c r="A11" s="21" t="s">
        <v>18</v>
      </c>
      <c r="B11" s="22" t="s">
        <v>19</v>
      </c>
      <c r="C11" s="23">
        <v>608000</v>
      </c>
      <c r="D11" s="23"/>
      <c r="E11" s="24">
        <v>0</v>
      </c>
      <c r="F11" s="23">
        <f aca="true" t="shared" si="3" ref="F11:F20">C11-D11+E11</f>
        <v>608000</v>
      </c>
      <c r="G11" s="25">
        <v>152000</v>
      </c>
      <c r="H11" s="23">
        <v>152000</v>
      </c>
      <c r="I11" s="23">
        <v>152000</v>
      </c>
      <c r="J11" s="23">
        <v>152000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>
        <f aca="true" t="shared" si="4" ref="P11:P17">F11-G11</f>
        <v>456000</v>
      </c>
      <c r="Q11" s="26">
        <f t="shared" si="2"/>
        <v>1.007558063577631</v>
      </c>
      <c r="R11" s="4"/>
      <c r="S11" s="4"/>
      <c r="T11" s="27"/>
    </row>
    <row r="12" spans="1:19" ht="19.5" customHeight="1">
      <c r="A12" s="28" t="s">
        <v>20</v>
      </c>
      <c r="B12" s="29" t="s">
        <v>21</v>
      </c>
      <c r="C12" s="30">
        <v>801667</v>
      </c>
      <c r="D12" s="30"/>
      <c r="E12" s="31">
        <v>0</v>
      </c>
      <c r="F12" s="23">
        <f t="shared" si="3"/>
        <v>801667</v>
      </c>
      <c r="G12" s="30">
        <v>133611</v>
      </c>
      <c r="H12" s="30">
        <v>133611</v>
      </c>
      <c r="I12" s="30">
        <v>133611</v>
      </c>
      <c r="J12" s="30">
        <v>133611</v>
      </c>
      <c r="K12" s="30">
        <v>133611</v>
      </c>
      <c r="L12" s="30">
        <v>133612</v>
      </c>
      <c r="M12" s="23">
        <v>0</v>
      </c>
      <c r="N12" s="23">
        <v>0</v>
      </c>
      <c r="O12" s="23">
        <v>0</v>
      </c>
      <c r="P12" s="24">
        <f t="shared" si="4"/>
        <v>668056</v>
      </c>
      <c r="Q12" s="32">
        <f t="shared" si="2"/>
        <v>1.4761079160557409</v>
      </c>
      <c r="R12" s="4"/>
      <c r="S12" s="4"/>
    </row>
    <row r="13" spans="1:19" ht="16.5" customHeight="1">
      <c r="A13" s="28" t="s">
        <v>22</v>
      </c>
      <c r="B13" s="29" t="s">
        <v>23</v>
      </c>
      <c r="C13" s="30">
        <v>85000</v>
      </c>
      <c r="D13" s="30"/>
      <c r="E13" s="31">
        <v>0</v>
      </c>
      <c r="F13" s="23">
        <f t="shared" si="3"/>
        <v>85000</v>
      </c>
      <c r="G13" s="33">
        <v>85000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23">
        <v>0</v>
      </c>
      <c r="N13" s="23">
        <v>0</v>
      </c>
      <c r="O13" s="23">
        <v>0</v>
      </c>
      <c r="P13" s="24">
        <f t="shared" si="4"/>
        <v>0</v>
      </c>
      <c r="Q13" s="32">
        <f t="shared" si="2"/>
        <v>0</v>
      </c>
      <c r="R13" s="4" t="s">
        <v>24</v>
      </c>
      <c r="S13" s="4"/>
    </row>
    <row r="14" spans="1:19" ht="26.25" customHeight="1">
      <c r="A14" s="28" t="s">
        <v>25</v>
      </c>
      <c r="B14" s="34" t="s">
        <v>26</v>
      </c>
      <c r="C14" s="30">
        <v>45113</v>
      </c>
      <c r="D14" s="35"/>
      <c r="E14" s="31">
        <v>0</v>
      </c>
      <c r="F14" s="23">
        <f t="shared" si="3"/>
        <v>45113</v>
      </c>
      <c r="G14" s="36">
        <v>45113</v>
      </c>
      <c r="H14" s="37">
        <v>0</v>
      </c>
      <c r="I14" s="37">
        <v>0</v>
      </c>
      <c r="J14" s="37">
        <v>0</v>
      </c>
      <c r="K14" s="37"/>
      <c r="L14" s="37">
        <v>0</v>
      </c>
      <c r="M14" s="23">
        <v>0</v>
      </c>
      <c r="N14" s="23">
        <v>0</v>
      </c>
      <c r="O14" s="23">
        <v>0</v>
      </c>
      <c r="P14" s="24">
        <f t="shared" si="4"/>
        <v>0</v>
      </c>
      <c r="Q14" s="32">
        <f t="shared" si="2"/>
        <v>0</v>
      </c>
      <c r="R14" s="4"/>
      <c r="S14" s="4"/>
    </row>
    <row r="15" spans="1:19" ht="25.5" customHeight="1">
      <c r="A15" s="28" t="s">
        <v>27</v>
      </c>
      <c r="B15" s="34" t="s">
        <v>28</v>
      </c>
      <c r="C15" s="30">
        <v>142309</v>
      </c>
      <c r="D15" s="35"/>
      <c r="E15" s="38">
        <v>0</v>
      </c>
      <c r="F15" s="23">
        <f t="shared" si="3"/>
        <v>142309</v>
      </c>
      <c r="G15" s="36">
        <v>72396</v>
      </c>
      <c r="H15" s="37">
        <v>69913</v>
      </c>
      <c r="I15" s="37">
        <v>0</v>
      </c>
      <c r="J15" s="37">
        <v>0</v>
      </c>
      <c r="K15" s="37"/>
      <c r="L15" s="37">
        <v>0</v>
      </c>
      <c r="M15" s="23">
        <v>0</v>
      </c>
      <c r="N15" s="23">
        <v>0</v>
      </c>
      <c r="O15" s="23">
        <v>0</v>
      </c>
      <c r="P15" s="24">
        <f t="shared" si="4"/>
        <v>69913</v>
      </c>
      <c r="Q15" s="32">
        <f t="shared" si="2"/>
        <v>0.15447676951513797</v>
      </c>
      <c r="R15" s="4"/>
      <c r="S15" s="4"/>
    </row>
    <row r="16" spans="1:19" ht="15" customHeight="1">
      <c r="A16" s="28" t="s">
        <v>29</v>
      </c>
      <c r="B16" s="34" t="s">
        <v>30</v>
      </c>
      <c r="C16" s="30">
        <v>200000</v>
      </c>
      <c r="D16" s="35"/>
      <c r="E16" s="31">
        <v>0</v>
      </c>
      <c r="F16" s="23">
        <f t="shared" si="3"/>
        <v>200000</v>
      </c>
      <c r="G16" s="36">
        <v>100000</v>
      </c>
      <c r="H16" s="37">
        <v>100000</v>
      </c>
      <c r="I16" s="37">
        <v>0</v>
      </c>
      <c r="J16" s="37">
        <v>0</v>
      </c>
      <c r="K16" s="37">
        <v>0</v>
      </c>
      <c r="L16" s="37">
        <v>0</v>
      </c>
      <c r="M16" s="23">
        <v>0</v>
      </c>
      <c r="N16" s="23">
        <v>0</v>
      </c>
      <c r="O16" s="23">
        <v>0</v>
      </c>
      <c r="P16" s="24">
        <f t="shared" si="4"/>
        <v>100000</v>
      </c>
      <c r="Q16" s="32">
        <f t="shared" si="2"/>
        <v>0.2209557156968489</v>
      </c>
      <c r="R16" s="4"/>
      <c r="S16" s="4"/>
    </row>
    <row r="17" spans="1:19" ht="25.5" customHeight="1">
      <c r="A17" s="28" t="s">
        <v>31</v>
      </c>
      <c r="B17" s="39" t="s">
        <v>32</v>
      </c>
      <c r="C17" s="40">
        <v>104000</v>
      </c>
      <c r="D17" s="41"/>
      <c r="E17" s="42">
        <v>0</v>
      </c>
      <c r="F17" s="23">
        <f t="shared" si="3"/>
        <v>104000</v>
      </c>
      <c r="G17" s="40">
        <v>26000</v>
      </c>
      <c r="H17" s="40">
        <v>26000</v>
      </c>
      <c r="I17" s="40">
        <v>26000</v>
      </c>
      <c r="J17" s="40">
        <v>26000</v>
      </c>
      <c r="K17" s="40"/>
      <c r="L17" s="40"/>
      <c r="M17" s="23">
        <v>0</v>
      </c>
      <c r="N17" s="23">
        <v>0</v>
      </c>
      <c r="O17" s="23">
        <v>0</v>
      </c>
      <c r="P17" s="24">
        <f t="shared" si="4"/>
        <v>78000</v>
      </c>
      <c r="Q17" s="32">
        <f t="shared" si="2"/>
        <v>0.17234545824354214</v>
      </c>
      <c r="R17" s="4"/>
      <c r="S17" s="4"/>
    </row>
    <row r="18" spans="1:17" ht="20.25" customHeight="1">
      <c r="A18" s="73">
        <v>8</v>
      </c>
      <c r="B18" s="39" t="s">
        <v>62</v>
      </c>
      <c r="C18" s="40">
        <v>0</v>
      </c>
      <c r="D18" s="41">
        <v>0</v>
      </c>
      <c r="E18" s="42">
        <v>1979000</v>
      </c>
      <c r="F18" s="23">
        <f t="shared" si="3"/>
        <v>1979000</v>
      </c>
      <c r="G18" s="40">
        <v>0</v>
      </c>
      <c r="H18" s="40">
        <v>181000</v>
      </c>
      <c r="I18" s="40">
        <v>370000</v>
      </c>
      <c r="J18" s="40">
        <v>316000</v>
      </c>
      <c r="K18" s="40">
        <v>558000</v>
      </c>
      <c r="L18" s="40">
        <v>554000</v>
      </c>
      <c r="M18" s="23">
        <v>0</v>
      </c>
      <c r="N18" s="23">
        <v>0</v>
      </c>
      <c r="O18" s="23">
        <v>0</v>
      </c>
      <c r="P18" s="24">
        <f>F18-G18</f>
        <v>1979000</v>
      </c>
      <c r="Q18" s="32">
        <f t="shared" si="2"/>
        <v>4.37271361364064</v>
      </c>
    </row>
    <row r="19" spans="1:17" ht="20.25" customHeight="1">
      <c r="A19" s="73">
        <v>9</v>
      </c>
      <c r="B19" s="39" t="s">
        <v>63</v>
      </c>
      <c r="C19" s="40">
        <v>0</v>
      </c>
      <c r="D19" s="41">
        <v>0</v>
      </c>
      <c r="E19" s="42">
        <v>245910</v>
      </c>
      <c r="F19" s="23">
        <f t="shared" si="3"/>
        <v>245910</v>
      </c>
      <c r="G19" s="40">
        <v>0</v>
      </c>
      <c r="H19" s="40">
        <v>20520</v>
      </c>
      <c r="I19" s="40">
        <v>28358</v>
      </c>
      <c r="J19" s="40">
        <v>29358</v>
      </c>
      <c r="K19" s="40">
        <v>83337</v>
      </c>
      <c r="L19" s="40">
        <v>84337</v>
      </c>
      <c r="M19" s="23">
        <v>0</v>
      </c>
      <c r="N19" s="23">
        <v>0</v>
      </c>
      <c r="O19" s="23">
        <v>0</v>
      </c>
      <c r="P19" s="24">
        <f>F19-G19</f>
        <v>245910</v>
      </c>
      <c r="Q19" s="32">
        <f t="shared" si="2"/>
        <v>0.5433522004701211</v>
      </c>
    </row>
    <row r="20" spans="1:17" ht="17.25" customHeight="1">
      <c r="A20" s="73">
        <v>10</v>
      </c>
      <c r="B20" s="39" t="s">
        <v>53</v>
      </c>
      <c r="C20" s="40">
        <v>0</v>
      </c>
      <c r="D20" s="41">
        <v>0</v>
      </c>
      <c r="E20" s="42">
        <v>1691000</v>
      </c>
      <c r="F20" s="23">
        <f t="shared" si="3"/>
        <v>1691000</v>
      </c>
      <c r="G20" s="40">
        <v>0</v>
      </c>
      <c r="H20" s="40">
        <v>100000</v>
      </c>
      <c r="I20" s="40">
        <v>100000</v>
      </c>
      <c r="J20" s="40">
        <v>200000</v>
      </c>
      <c r="K20" s="40">
        <v>105000</v>
      </c>
      <c r="L20" s="40">
        <v>200000</v>
      </c>
      <c r="M20" s="76">
        <v>328600</v>
      </c>
      <c r="N20" s="76">
        <v>328700</v>
      </c>
      <c r="O20" s="76">
        <v>328700</v>
      </c>
      <c r="P20" s="24">
        <f>F20-G20</f>
        <v>1691000</v>
      </c>
      <c r="Q20" s="32">
        <f t="shared" si="2"/>
        <v>3.736361152433715</v>
      </c>
    </row>
    <row r="21" spans="1:19" ht="19.5" customHeight="1">
      <c r="A21" s="44" t="s">
        <v>33</v>
      </c>
      <c r="B21" s="45" t="s">
        <v>34</v>
      </c>
      <c r="C21" s="46">
        <v>544591.02</v>
      </c>
      <c r="D21" s="46">
        <f aca="true" t="shared" si="5" ref="D21:P21">SUM(D22:D30)</f>
        <v>160055.75</v>
      </c>
      <c r="E21" s="46">
        <f t="shared" si="5"/>
        <v>294105</v>
      </c>
      <c r="F21" s="46">
        <f t="shared" si="5"/>
        <v>678640.25</v>
      </c>
      <c r="G21" s="46">
        <f t="shared" si="5"/>
        <v>144754.5</v>
      </c>
      <c r="H21" s="46">
        <f t="shared" si="5"/>
        <v>179750</v>
      </c>
      <c r="I21" s="46">
        <f t="shared" si="5"/>
        <v>147031</v>
      </c>
      <c r="J21" s="46">
        <f t="shared" si="5"/>
        <v>134053</v>
      </c>
      <c r="K21" s="46">
        <f t="shared" si="5"/>
        <v>73052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533885.75</v>
      </c>
      <c r="Q21" s="32">
        <f t="shared" si="2"/>
        <v>1.1796510799159894</v>
      </c>
      <c r="R21" s="4"/>
      <c r="S21" s="4"/>
    </row>
    <row r="22" spans="1:19" ht="14.25" customHeight="1">
      <c r="A22" s="8">
        <v>1</v>
      </c>
      <c r="B22" s="47" t="s">
        <v>35</v>
      </c>
      <c r="C22" s="35">
        <v>36760</v>
      </c>
      <c r="D22" s="37">
        <v>27570</v>
      </c>
      <c r="E22" s="43">
        <v>0</v>
      </c>
      <c r="F22" s="23">
        <f aca="true" t="shared" si="6" ref="F22:F30">C22-D22+E22</f>
        <v>9190</v>
      </c>
      <c r="G22" s="49">
        <v>9190</v>
      </c>
      <c r="H22" s="49"/>
      <c r="I22" s="37">
        <v>0</v>
      </c>
      <c r="J22" s="37">
        <v>0</v>
      </c>
      <c r="K22" s="37">
        <v>0</v>
      </c>
      <c r="L22" s="37">
        <v>0</v>
      </c>
      <c r="M22" s="35"/>
      <c r="N22" s="35"/>
      <c r="O22" s="35"/>
      <c r="P22" s="24">
        <f aca="true" t="shared" si="7" ref="P22:P30">F22-G22</f>
        <v>0</v>
      </c>
      <c r="Q22" s="32">
        <f t="shared" si="2"/>
        <v>0</v>
      </c>
      <c r="R22" s="4"/>
      <c r="S22" s="4"/>
    </row>
    <row r="23" spans="1:19" ht="14.25" customHeight="1">
      <c r="A23" s="8">
        <v>2</v>
      </c>
      <c r="B23" s="50" t="s">
        <v>36</v>
      </c>
      <c r="C23" s="40">
        <v>34931</v>
      </c>
      <c r="D23" s="71"/>
      <c r="E23" s="42">
        <v>0</v>
      </c>
      <c r="F23" s="23">
        <f t="shared" si="6"/>
        <v>34931</v>
      </c>
      <c r="G23" s="40">
        <v>11700</v>
      </c>
      <c r="H23" s="40">
        <v>11700</v>
      </c>
      <c r="I23" s="40">
        <v>11531</v>
      </c>
      <c r="J23" s="41">
        <v>0</v>
      </c>
      <c r="K23" s="41">
        <v>0</v>
      </c>
      <c r="L23" s="41">
        <v>0</v>
      </c>
      <c r="M23" s="41"/>
      <c r="N23" s="41"/>
      <c r="O23" s="41"/>
      <c r="P23" s="24">
        <f t="shared" si="7"/>
        <v>23231</v>
      </c>
      <c r="Q23" s="32">
        <f t="shared" si="2"/>
        <v>0.05133022231353497</v>
      </c>
      <c r="R23" s="4"/>
      <c r="S23" s="4"/>
    </row>
    <row r="24" spans="1:17" ht="24.75" customHeight="1">
      <c r="A24" s="8">
        <v>3</v>
      </c>
      <c r="B24" s="29" t="s">
        <v>37</v>
      </c>
      <c r="C24" s="40">
        <v>78000</v>
      </c>
      <c r="D24" s="71">
        <v>39033.25</v>
      </c>
      <c r="E24" s="42">
        <v>0</v>
      </c>
      <c r="F24" s="23">
        <f t="shared" si="6"/>
        <v>38966.75</v>
      </c>
      <c r="G24" s="40">
        <v>38967</v>
      </c>
      <c r="H24" s="40"/>
      <c r="I24" s="40">
        <v>0</v>
      </c>
      <c r="J24" s="41">
        <v>0</v>
      </c>
      <c r="K24" s="41">
        <v>0</v>
      </c>
      <c r="L24" s="41">
        <v>0</v>
      </c>
      <c r="M24" s="41"/>
      <c r="N24" s="41"/>
      <c r="O24" s="41"/>
      <c r="P24" s="24">
        <f t="shared" si="7"/>
        <v>-0.25</v>
      </c>
      <c r="Q24" s="32">
        <f t="shared" si="2"/>
        <v>-5.523892892421223E-07</v>
      </c>
    </row>
    <row r="25" spans="1:17" ht="24.75" customHeight="1">
      <c r="A25" s="8">
        <v>4</v>
      </c>
      <c r="B25" s="52" t="s">
        <v>38</v>
      </c>
      <c r="C25" s="53">
        <v>46800</v>
      </c>
      <c r="D25" s="72">
        <v>23452.5</v>
      </c>
      <c r="E25" s="55">
        <v>0</v>
      </c>
      <c r="F25" s="23">
        <f t="shared" si="6"/>
        <v>23347.5</v>
      </c>
      <c r="G25" s="53">
        <v>23347.5</v>
      </c>
      <c r="H25" s="53"/>
      <c r="I25" s="53">
        <v>0</v>
      </c>
      <c r="J25" s="56">
        <v>0</v>
      </c>
      <c r="K25" s="56">
        <v>0</v>
      </c>
      <c r="L25" s="56">
        <v>0</v>
      </c>
      <c r="M25" s="41"/>
      <c r="N25" s="41"/>
      <c r="O25" s="41"/>
      <c r="P25" s="24">
        <f t="shared" si="7"/>
        <v>0</v>
      </c>
      <c r="Q25" s="32">
        <f t="shared" si="2"/>
        <v>0</v>
      </c>
    </row>
    <row r="26" spans="1:17" ht="15" customHeight="1">
      <c r="A26" s="8">
        <v>5</v>
      </c>
      <c r="B26" s="57" t="s">
        <v>39</v>
      </c>
      <c r="C26" s="40">
        <v>90000</v>
      </c>
      <c r="D26" s="40">
        <v>70000</v>
      </c>
      <c r="E26" s="42">
        <v>0</v>
      </c>
      <c r="F26" s="30">
        <f t="shared" si="6"/>
        <v>20000</v>
      </c>
      <c r="G26" s="40">
        <v>20000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/>
      <c r="N26" s="41"/>
      <c r="O26" s="41"/>
      <c r="P26" s="24">
        <f t="shared" si="7"/>
        <v>0</v>
      </c>
      <c r="Q26" s="32">
        <f t="shared" si="2"/>
        <v>0</v>
      </c>
    </row>
    <row r="27" spans="1:17" ht="15" customHeight="1">
      <c r="A27" s="8">
        <v>6</v>
      </c>
      <c r="B27" s="58" t="s">
        <v>40</v>
      </c>
      <c r="C27" s="40">
        <v>106000</v>
      </c>
      <c r="D27" s="40">
        <v>0</v>
      </c>
      <c r="E27" s="42">
        <v>0</v>
      </c>
      <c r="F27" s="30">
        <f t="shared" si="6"/>
        <v>106000</v>
      </c>
      <c r="G27" s="40">
        <v>27250</v>
      </c>
      <c r="H27" s="40">
        <v>28750</v>
      </c>
      <c r="I27" s="40">
        <v>25000</v>
      </c>
      <c r="J27" s="40">
        <v>25000</v>
      </c>
      <c r="K27" s="41"/>
      <c r="L27" s="41"/>
      <c r="M27" s="41"/>
      <c r="N27" s="41"/>
      <c r="O27" s="41"/>
      <c r="P27" s="24">
        <f t="shared" si="7"/>
        <v>78750</v>
      </c>
      <c r="Q27" s="32">
        <f t="shared" si="2"/>
        <v>0.17400262611126852</v>
      </c>
    </row>
    <row r="28" spans="1:17" ht="12.75">
      <c r="A28" s="8">
        <v>7</v>
      </c>
      <c r="B28" s="58" t="s">
        <v>50</v>
      </c>
      <c r="C28" s="40">
        <v>0</v>
      </c>
      <c r="D28" s="40">
        <v>0</v>
      </c>
      <c r="E28" s="78">
        <v>175270</v>
      </c>
      <c r="F28" s="30">
        <f t="shared" si="6"/>
        <v>175270</v>
      </c>
      <c r="G28" s="40">
        <v>0</v>
      </c>
      <c r="H28" s="40">
        <v>44000</v>
      </c>
      <c r="I28" s="40">
        <v>44000</v>
      </c>
      <c r="J28" s="40">
        <v>43635</v>
      </c>
      <c r="K28" s="41">
        <v>43635</v>
      </c>
      <c r="L28" s="41">
        <v>0</v>
      </c>
      <c r="M28" s="41"/>
      <c r="N28" s="41"/>
      <c r="O28" s="41"/>
      <c r="P28" s="24">
        <f>E28-G28</f>
        <v>175270</v>
      </c>
      <c r="Q28" s="32">
        <f t="shared" si="2"/>
        <v>0.38726908290186707</v>
      </c>
    </row>
    <row r="29" spans="1:17" ht="12.75">
      <c r="A29" s="8">
        <v>8</v>
      </c>
      <c r="B29" s="58" t="s">
        <v>50</v>
      </c>
      <c r="C29" s="40">
        <v>0</v>
      </c>
      <c r="D29" s="40"/>
      <c r="E29" s="78">
        <v>118835</v>
      </c>
      <c r="F29" s="30">
        <f t="shared" si="6"/>
        <v>118835</v>
      </c>
      <c r="G29" s="40">
        <v>0</v>
      </c>
      <c r="H29" s="40">
        <v>30000</v>
      </c>
      <c r="I29" s="40">
        <v>30000</v>
      </c>
      <c r="J29" s="40">
        <v>29418</v>
      </c>
      <c r="K29" s="41">
        <v>29417</v>
      </c>
      <c r="L29" s="41"/>
      <c r="M29" s="41"/>
      <c r="N29" s="41"/>
      <c r="O29" s="41"/>
      <c r="P29" s="24">
        <f>E29-G29</f>
        <v>118835</v>
      </c>
      <c r="Q29" s="32">
        <f t="shared" si="2"/>
        <v>0.26257272474835036</v>
      </c>
    </row>
    <row r="30" spans="1:19" ht="24" customHeight="1">
      <c r="A30" s="8">
        <v>9</v>
      </c>
      <c r="B30" s="9" t="s">
        <v>41</v>
      </c>
      <c r="C30" s="59">
        <v>152100</v>
      </c>
      <c r="D30" s="59">
        <v>0</v>
      </c>
      <c r="E30" s="42">
        <v>0</v>
      </c>
      <c r="F30" s="30">
        <f t="shared" si="6"/>
        <v>152100</v>
      </c>
      <c r="G30" s="35">
        <v>14300</v>
      </c>
      <c r="H30" s="35">
        <v>65300</v>
      </c>
      <c r="I30" s="35">
        <v>36500</v>
      </c>
      <c r="J30" s="35">
        <v>36000</v>
      </c>
      <c r="K30" s="35">
        <v>0</v>
      </c>
      <c r="L30" s="35">
        <v>0</v>
      </c>
      <c r="M30" s="35"/>
      <c r="N30" s="35"/>
      <c r="O30" s="35"/>
      <c r="P30" s="24">
        <f t="shared" si="7"/>
        <v>137800</v>
      </c>
      <c r="Q30" s="32">
        <f t="shared" si="2"/>
        <v>0.3044769762302578</v>
      </c>
      <c r="R30" s="4"/>
      <c r="S30" s="4"/>
    </row>
    <row r="31" spans="1:19" ht="15" customHeight="1">
      <c r="A31" s="1"/>
      <c r="B31" s="60"/>
      <c r="C31" s="60"/>
      <c r="D31" s="60"/>
      <c r="E31" s="60"/>
      <c r="F31" s="60"/>
      <c r="G31" s="61"/>
      <c r="H31" s="61"/>
      <c r="I31" s="62" t="s">
        <v>42</v>
      </c>
      <c r="J31" s="62"/>
      <c r="K31" s="63"/>
      <c r="L31" s="63"/>
      <c r="M31" s="63"/>
      <c r="N31" s="63"/>
      <c r="O31" s="63"/>
      <c r="P31" s="64"/>
      <c r="Q31" s="1"/>
      <c r="R31" s="65"/>
      <c r="S31" s="65"/>
    </row>
    <row r="32" spans="1:19" ht="9.75" customHeight="1">
      <c r="A32" s="2"/>
      <c r="B32" s="2"/>
      <c r="C32" s="2"/>
      <c r="D32" s="2"/>
      <c r="E32" s="2"/>
      <c r="F32" s="2"/>
      <c r="G32" s="66"/>
      <c r="H32" s="66"/>
      <c r="I32" s="67"/>
      <c r="J32" s="67"/>
      <c r="K32" s="68"/>
      <c r="L32" s="68"/>
      <c r="M32" s="68"/>
      <c r="N32" s="68"/>
      <c r="O32" s="68"/>
      <c r="P32" s="68"/>
      <c r="Q32" s="65"/>
      <c r="S32" s="65"/>
    </row>
    <row r="33" spans="1:19" ht="15" customHeight="1">
      <c r="A33" s="2"/>
      <c r="B33" s="2"/>
      <c r="C33" s="2"/>
      <c r="D33" s="2"/>
      <c r="E33" s="2"/>
      <c r="F33" s="2"/>
      <c r="G33" s="1"/>
      <c r="H33" s="61"/>
      <c r="I33" s="97" t="s">
        <v>43</v>
      </c>
      <c r="J33" s="97"/>
      <c r="K33" s="97"/>
      <c r="L33" s="68"/>
      <c r="M33" s="68"/>
      <c r="N33" s="68"/>
      <c r="O33" s="68"/>
      <c r="P33" s="68"/>
      <c r="Q33" s="1"/>
      <c r="R33" s="65"/>
      <c r="S33" s="65"/>
    </row>
    <row r="34" spans="1:19" ht="14.25" customHeight="1">
      <c r="A34" s="65"/>
      <c r="B34" s="65"/>
      <c r="C34" s="65"/>
      <c r="D34" s="65"/>
      <c r="E34" s="65"/>
      <c r="F34" s="65"/>
      <c r="H34" s="63"/>
      <c r="I34" s="67"/>
      <c r="J34" s="67"/>
      <c r="K34" s="63"/>
      <c r="L34" s="63"/>
      <c r="M34" s="63"/>
      <c r="N34" s="63"/>
      <c r="O34" s="63"/>
      <c r="R34" s="65"/>
      <c r="S34" s="65"/>
    </row>
    <row r="35" spans="1:19" ht="17.25" customHeight="1">
      <c r="A35" s="65"/>
      <c r="B35" s="65"/>
      <c r="C35" s="65"/>
      <c r="D35" s="65"/>
      <c r="E35" s="65"/>
      <c r="F35" s="65"/>
      <c r="I35" s="67"/>
      <c r="J35" s="67"/>
      <c r="R35" s="65"/>
      <c r="S35" s="65"/>
    </row>
    <row r="36" spans="1:19" ht="13.5" customHeight="1">
      <c r="A36" s="65"/>
      <c r="B36" s="65"/>
      <c r="C36" s="65"/>
      <c r="D36" s="65"/>
      <c r="E36" s="65"/>
      <c r="F36" s="65"/>
      <c r="I36" s="67"/>
      <c r="J36" s="67"/>
      <c r="R36" s="65"/>
      <c r="S36" s="65"/>
    </row>
    <row r="37" spans="1:16" ht="12.75">
      <c r="A37" s="65"/>
      <c r="J37" s="69"/>
      <c r="K37" s="69"/>
      <c r="L37" s="69"/>
      <c r="M37" s="69"/>
      <c r="N37" s="69"/>
      <c r="O37" s="69"/>
      <c r="P37" s="69"/>
    </row>
    <row r="38" spans="10:17" ht="12.75">
      <c r="J38" s="70"/>
      <c r="K38" s="70"/>
      <c r="L38" s="70"/>
      <c r="M38" s="70"/>
      <c r="N38" s="70"/>
      <c r="O38" s="70"/>
      <c r="P38" s="70"/>
      <c r="Q38" s="65"/>
    </row>
    <row r="39" spans="1:17" ht="12.75">
      <c r="A39" s="65"/>
      <c r="B39" s="65"/>
      <c r="C39" s="65"/>
      <c r="D39" s="65"/>
      <c r="E39" s="65"/>
      <c r="F39" s="65"/>
      <c r="J39" s="70"/>
      <c r="K39" s="70"/>
      <c r="L39" s="70"/>
      <c r="M39" s="70"/>
      <c r="N39" s="70"/>
      <c r="O39" s="70"/>
      <c r="P39" s="70"/>
      <c r="Q39" s="65"/>
    </row>
    <row r="40" spans="1:16" ht="12.75">
      <c r="A40" s="65"/>
      <c r="B40" s="65"/>
      <c r="C40" s="65"/>
      <c r="D40" s="65"/>
      <c r="E40" s="65"/>
      <c r="F40" s="65"/>
      <c r="G40" s="70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65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7:16" ht="12.75"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7:16" ht="12.75"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7:16" ht="12.75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7:16" ht="12.75"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7:16" ht="12.75"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7:16" ht="12.75">
      <c r="G47" s="69"/>
      <c r="H47" s="69"/>
      <c r="I47" s="69"/>
      <c r="J47" s="69"/>
      <c r="K47" s="69"/>
      <c r="L47" s="69"/>
      <c r="M47" s="69"/>
      <c r="N47" s="69"/>
      <c r="O47" s="69"/>
      <c r="P47" s="69"/>
    </row>
  </sheetData>
  <mergeCells count="6">
    <mergeCell ref="I33:K33"/>
    <mergeCell ref="A5:A6"/>
    <mergeCell ref="B5:F6"/>
    <mergeCell ref="P5:Q5"/>
    <mergeCell ref="P6:P7"/>
    <mergeCell ref="Q6:Q7"/>
  </mergeCells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5" sqref="G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workbookViewId="0" topLeftCell="C8">
      <selection activeCell="I16" sqref="I16"/>
    </sheetView>
  </sheetViews>
  <sheetFormatPr defaultColWidth="9.140625" defaultRowHeight="12.75"/>
  <cols>
    <col min="1" max="1" width="3.28125" style="0" customWidth="1"/>
    <col min="2" max="2" width="48.00390625" style="0" customWidth="1"/>
    <col min="3" max="3" width="9.7109375" style="0" customWidth="1"/>
    <col min="4" max="4" width="7.57421875" style="0" customWidth="1"/>
    <col min="5" max="5" width="10.140625" style="0" customWidth="1"/>
    <col min="6" max="7" width="9.7109375" style="0" customWidth="1"/>
    <col min="8" max="8" width="9.8515625" style="0" customWidth="1"/>
    <col min="9" max="9" width="9.7109375" style="0" customWidth="1"/>
    <col min="10" max="10" width="10.00390625" style="0" customWidth="1"/>
    <col min="11" max="15" width="9.7109375" style="0" customWidth="1"/>
    <col min="16" max="16" width="9.28125" style="0" customWidth="1"/>
    <col min="17" max="17" width="7.7109375" style="0" customWidth="1"/>
    <col min="18" max="18" width="10.7109375" style="0" customWidth="1"/>
    <col min="19" max="19" width="5.28125" style="0" customWidth="1"/>
  </cols>
  <sheetData>
    <row r="1" spans="1:19" ht="12.75">
      <c r="A1" s="1"/>
      <c r="B1" s="1"/>
      <c r="C1" s="2"/>
      <c r="D1" s="2"/>
      <c r="E1" s="2"/>
      <c r="F1" s="2"/>
      <c r="G1" s="2"/>
      <c r="H1" s="2"/>
      <c r="I1" s="1"/>
      <c r="J1" s="1"/>
      <c r="K1" s="2"/>
      <c r="L1" s="2"/>
      <c r="M1" s="2"/>
      <c r="N1" s="2"/>
      <c r="O1" s="2"/>
      <c r="P1" s="3"/>
      <c r="Q1" s="2"/>
      <c r="S1" s="4"/>
    </row>
    <row r="2" spans="1:19" ht="12.75">
      <c r="A2" s="5" t="s">
        <v>48</v>
      </c>
      <c r="B2" s="2"/>
      <c r="C2" s="2"/>
      <c r="D2" s="2"/>
      <c r="E2" s="2"/>
      <c r="F2" s="2"/>
      <c r="G2" s="2"/>
      <c r="H2" s="2"/>
      <c r="I2" s="1"/>
      <c r="J2" s="6" t="s">
        <v>0</v>
      </c>
      <c r="K2" s="7"/>
      <c r="L2" s="7"/>
      <c r="M2" s="7"/>
      <c r="N2" s="7"/>
      <c r="O2" s="7"/>
      <c r="P2" s="7"/>
      <c r="Q2" s="1"/>
      <c r="S2" s="4"/>
    </row>
    <row r="3" spans="1:19" ht="12.75">
      <c r="A3" s="2"/>
      <c r="B3" s="2"/>
      <c r="C3" s="2"/>
      <c r="D3" s="2"/>
      <c r="E3" s="2"/>
      <c r="F3" s="2"/>
      <c r="G3" s="2"/>
      <c r="H3" s="2"/>
      <c r="I3" s="1"/>
      <c r="J3" s="6" t="s">
        <v>59</v>
      </c>
      <c r="K3" s="7"/>
      <c r="L3" s="7"/>
      <c r="M3" s="7"/>
      <c r="N3" s="7"/>
      <c r="O3" s="7"/>
      <c r="P3" s="7"/>
      <c r="Q3" s="1"/>
      <c r="S3" s="4"/>
    </row>
    <row r="4" spans="1:19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4"/>
    </row>
    <row r="5" spans="1:19" ht="27" customHeight="1">
      <c r="A5" s="98" t="s">
        <v>1</v>
      </c>
      <c r="B5" s="99" t="s">
        <v>2</v>
      </c>
      <c r="C5" s="100"/>
      <c r="D5" s="100"/>
      <c r="E5" s="100"/>
      <c r="F5" s="101"/>
      <c r="G5" s="8">
        <v>2007</v>
      </c>
      <c r="H5" s="8">
        <v>2008</v>
      </c>
      <c r="I5" s="8">
        <v>2009</v>
      </c>
      <c r="J5" s="8">
        <v>2010</v>
      </c>
      <c r="K5" s="8">
        <v>2011</v>
      </c>
      <c r="L5" s="8">
        <v>2012</v>
      </c>
      <c r="M5" s="8">
        <v>2013</v>
      </c>
      <c r="N5" s="8">
        <v>2014</v>
      </c>
      <c r="O5" s="8">
        <v>2015</v>
      </c>
      <c r="P5" s="105" t="s">
        <v>47</v>
      </c>
      <c r="Q5" s="105"/>
      <c r="R5" s="4"/>
      <c r="S5" s="4"/>
    </row>
    <row r="6" spans="1:19" ht="21" customHeight="1">
      <c r="A6" s="98"/>
      <c r="B6" s="102"/>
      <c r="C6" s="103"/>
      <c r="D6" s="103"/>
      <c r="E6" s="103"/>
      <c r="F6" s="104"/>
      <c r="G6" s="9">
        <v>40476280.23</v>
      </c>
      <c r="H6" s="9">
        <v>45107332</v>
      </c>
      <c r="I6" s="9">
        <v>45964371</v>
      </c>
      <c r="J6" s="9">
        <v>46837694</v>
      </c>
      <c r="K6" s="9">
        <v>47727611</v>
      </c>
      <c r="L6" s="9">
        <v>48634435</v>
      </c>
      <c r="M6" s="9">
        <f>L6*101.5%</f>
        <v>49363951.525</v>
      </c>
      <c r="N6" s="9">
        <f>M6*101.5%</f>
        <v>50104410.797874995</v>
      </c>
      <c r="O6" s="9">
        <f>N6*101.5%</f>
        <v>50855976.959843114</v>
      </c>
      <c r="P6" s="106" t="s">
        <v>3</v>
      </c>
      <c r="Q6" s="106" t="s">
        <v>4</v>
      </c>
      <c r="R6" s="4"/>
      <c r="S6" s="4"/>
    </row>
    <row r="7" spans="1:19" ht="85.5" customHeight="1" thickBot="1">
      <c r="A7" s="11"/>
      <c r="B7" s="12" t="s">
        <v>5</v>
      </c>
      <c r="C7" s="10" t="s">
        <v>44</v>
      </c>
      <c r="D7" s="10" t="s">
        <v>45</v>
      </c>
      <c r="E7" s="10" t="s">
        <v>46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54</v>
      </c>
      <c r="N7" s="10" t="s">
        <v>55</v>
      </c>
      <c r="O7" s="10" t="s">
        <v>56</v>
      </c>
      <c r="P7" s="107"/>
      <c r="Q7" s="108"/>
      <c r="R7" s="4"/>
      <c r="S7" s="4"/>
    </row>
    <row r="8" spans="1:19" ht="12.75" customHeight="1" thickBo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 t="s">
        <v>13</v>
      </c>
      <c r="G8" s="14">
        <v>8</v>
      </c>
      <c r="H8" s="14">
        <v>9</v>
      </c>
      <c r="I8" s="14">
        <v>10</v>
      </c>
      <c r="J8" s="14">
        <v>11</v>
      </c>
      <c r="K8" s="14">
        <v>12</v>
      </c>
      <c r="L8" s="14">
        <v>13</v>
      </c>
      <c r="M8" s="14">
        <v>14</v>
      </c>
      <c r="N8" s="14">
        <v>15</v>
      </c>
      <c r="O8" s="14">
        <v>16</v>
      </c>
      <c r="P8" s="14">
        <v>17</v>
      </c>
      <c r="Q8" s="14">
        <v>18</v>
      </c>
      <c r="R8" s="4"/>
      <c r="S8" s="4"/>
    </row>
    <row r="9" spans="1:19" ht="16.5" customHeight="1" thickBot="1">
      <c r="A9" s="15" t="s">
        <v>14</v>
      </c>
      <c r="B9" s="16" t="s">
        <v>15</v>
      </c>
      <c r="C9" s="17">
        <f>C10+C21</f>
        <v>2530680.02</v>
      </c>
      <c r="D9" s="17">
        <f>D10+D21</f>
        <v>0</v>
      </c>
      <c r="E9" s="17">
        <f>E10+E21</f>
        <v>4619015</v>
      </c>
      <c r="F9" s="17">
        <f>C9-D9+E9</f>
        <v>7149695.02</v>
      </c>
      <c r="G9" s="17">
        <f aca="true" t="shared" si="0" ref="G9:P9">G10+G21</f>
        <v>838150</v>
      </c>
      <c r="H9" s="17">
        <f t="shared" si="0"/>
        <v>1043574</v>
      </c>
      <c r="I9" s="17">
        <f t="shared" si="0"/>
        <v>957000</v>
      </c>
      <c r="J9" s="17">
        <f t="shared" si="0"/>
        <v>991022</v>
      </c>
      <c r="K9" s="17">
        <f t="shared" si="0"/>
        <v>953000</v>
      </c>
      <c r="L9" s="17">
        <f t="shared" si="0"/>
        <v>971949</v>
      </c>
      <c r="M9" s="17">
        <f t="shared" si="0"/>
        <v>465000</v>
      </c>
      <c r="N9" s="17">
        <f t="shared" si="0"/>
        <v>465000</v>
      </c>
      <c r="O9" s="17">
        <f t="shared" si="0"/>
        <v>465000</v>
      </c>
      <c r="P9" s="17">
        <f t="shared" si="0"/>
        <v>6311545</v>
      </c>
      <c r="Q9" s="18">
        <f>P9/$G$6*100</f>
        <v>15.593194246446693</v>
      </c>
      <c r="R9" s="19"/>
      <c r="S9" s="4"/>
    </row>
    <row r="10" spans="1:19" ht="16.5" customHeight="1" thickBot="1">
      <c r="A10" s="15" t="s">
        <v>16</v>
      </c>
      <c r="B10" s="16" t="s">
        <v>17</v>
      </c>
      <c r="C10" s="20">
        <f>SUM(C11:C18)</f>
        <v>1986089</v>
      </c>
      <c r="D10" s="20">
        <f>SUM(D11:D18)</f>
        <v>0</v>
      </c>
      <c r="E10" s="20">
        <f>SUM(E11:E20)</f>
        <v>4324910</v>
      </c>
      <c r="F10" s="20">
        <f aca="true" t="shared" si="1" ref="F10:P10">SUM(F11:F20)</f>
        <v>6310999</v>
      </c>
      <c r="G10" s="20">
        <f t="shared" si="1"/>
        <v>614120</v>
      </c>
      <c r="H10" s="20">
        <f t="shared" si="1"/>
        <v>783044</v>
      </c>
      <c r="I10" s="20">
        <f t="shared" si="1"/>
        <v>809969</v>
      </c>
      <c r="J10" s="20">
        <f t="shared" si="1"/>
        <v>856969</v>
      </c>
      <c r="K10" s="20">
        <f t="shared" si="1"/>
        <v>879948</v>
      </c>
      <c r="L10" s="20">
        <f t="shared" si="1"/>
        <v>971949</v>
      </c>
      <c r="M10" s="20">
        <f>SUM(M11:M20)</f>
        <v>465000</v>
      </c>
      <c r="N10" s="20">
        <f>SUM(N11:N20)</f>
        <v>465000</v>
      </c>
      <c r="O10" s="20">
        <f>SUM(O11:O20)</f>
        <v>465000</v>
      </c>
      <c r="P10" s="20">
        <f t="shared" si="1"/>
        <v>5696879</v>
      </c>
      <c r="Q10" s="18">
        <f aca="true" t="shared" si="2" ref="Q10:Q30">P10/$G$6*100</f>
        <v>14.074611025589295</v>
      </c>
      <c r="R10" s="19"/>
      <c r="S10" s="4"/>
    </row>
    <row r="11" spans="1:20" ht="15" customHeight="1">
      <c r="A11" s="21" t="s">
        <v>18</v>
      </c>
      <c r="B11" s="22" t="s">
        <v>19</v>
      </c>
      <c r="C11" s="23">
        <v>608000</v>
      </c>
      <c r="D11" s="23"/>
      <c r="E11" s="24">
        <v>0</v>
      </c>
      <c r="F11" s="23">
        <f aca="true" t="shared" si="3" ref="F11:F20">C11-D11+E11</f>
        <v>608000</v>
      </c>
      <c r="G11" s="25">
        <v>152000</v>
      </c>
      <c r="H11" s="23">
        <v>152000</v>
      </c>
      <c r="I11" s="23">
        <v>152000</v>
      </c>
      <c r="J11" s="23">
        <v>152000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>
        <f aca="true" t="shared" si="4" ref="P11:P17">F11-G11</f>
        <v>456000</v>
      </c>
      <c r="Q11" s="26">
        <f t="shared" si="2"/>
        <v>1.1265857371498884</v>
      </c>
      <c r="R11" s="4"/>
      <c r="S11" s="4"/>
      <c r="T11" s="27"/>
    </row>
    <row r="12" spans="1:19" ht="19.5" customHeight="1">
      <c r="A12" s="28" t="s">
        <v>20</v>
      </c>
      <c r="B12" s="29" t="s">
        <v>21</v>
      </c>
      <c r="C12" s="30">
        <v>801667</v>
      </c>
      <c r="D12" s="30"/>
      <c r="E12" s="31">
        <v>0</v>
      </c>
      <c r="F12" s="23">
        <f t="shared" si="3"/>
        <v>801667</v>
      </c>
      <c r="G12" s="30">
        <v>133611</v>
      </c>
      <c r="H12" s="30">
        <v>133611</v>
      </c>
      <c r="I12" s="30">
        <v>133611</v>
      </c>
      <c r="J12" s="30">
        <v>133611</v>
      </c>
      <c r="K12" s="30">
        <v>133611</v>
      </c>
      <c r="L12" s="30">
        <v>133612</v>
      </c>
      <c r="M12" s="23">
        <v>0</v>
      </c>
      <c r="N12" s="23">
        <v>0</v>
      </c>
      <c r="O12" s="23">
        <v>0</v>
      </c>
      <c r="P12" s="24">
        <f t="shared" si="4"/>
        <v>668056</v>
      </c>
      <c r="Q12" s="32">
        <f t="shared" si="2"/>
        <v>1.6504876342486972</v>
      </c>
      <c r="R12" s="4"/>
      <c r="S12" s="4"/>
    </row>
    <row r="13" spans="1:19" ht="16.5" customHeight="1">
      <c r="A13" s="28" t="s">
        <v>22</v>
      </c>
      <c r="B13" s="29" t="s">
        <v>23</v>
      </c>
      <c r="C13" s="30">
        <v>85000</v>
      </c>
      <c r="D13" s="30"/>
      <c r="E13" s="31">
        <v>0</v>
      </c>
      <c r="F13" s="23">
        <f t="shared" si="3"/>
        <v>85000</v>
      </c>
      <c r="G13" s="33">
        <v>85000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23">
        <v>0</v>
      </c>
      <c r="N13" s="23">
        <v>0</v>
      </c>
      <c r="O13" s="23">
        <v>0</v>
      </c>
      <c r="P13" s="24">
        <f t="shared" si="4"/>
        <v>0</v>
      </c>
      <c r="Q13" s="32">
        <f t="shared" si="2"/>
        <v>0</v>
      </c>
      <c r="R13" s="4" t="s">
        <v>24</v>
      </c>
      <c r="S13" s="4"/>
    </row>
    <row r="14" spans="1:19" ht="26.25" customHeight="1">
      <c r="A14" s="28" t="s">
        <v>25</v>
      </c>
      <c r="B14" s="34" t="s">
        <v>26</v>
      </c>
      <c r="C14" s="30">
        <v>45113</v>
      </c>
      <c r="D14" s="35"/>
      <c r="E14" s="31">
        <v>0</v>
      </c>
      <c r="F14" s="23">
        <f t="shared" si="3"/>
        <v>45113</v>
      </c>
      <c r="G14" s="36">
        <v>45113</v>
      </c>
      <c r="H14" s="37">
        <v>0</v>
      </c>
      <c r="I14" s="37">
        <v>0</v>
      </c>
      <c r="J14" s="37">
        <v>0</v>
      </c>
      <c r="K14" s="37"/>
      <c r="L14" s="37">
        <v>0</v>
      </c>
      <c r="M14" s="23">
        <v>0</v>
      </c>
      <c r="N14" s="23">
        <v>0</v>
      </c>
      <c r="O14" s="23">
        <v>0</v>
      </c>
      <c r="P14" s="24">
        <f t="shared" si="4"/>
        <v>0</v>
      </c>
      <c r="Q14" s="32">
        <f t="shared" si="2"/>
        <v>0</v>
      </c>
      <c r="R14" s="4"/>
      <c r="S14" s="4"/>
    </row>
    <row r="15" spans="1:19" ht="25.5" customHeight="1">
      <c r="A15" s="28" t="s">
        <v>27</v>
      </c>
      <c r="B15" s="34" t="s">
        <v>28</v>
      </c>
      <c r="C15" s="30">
        <v>142309</v>
      </c>
      <c r="D15" s="35"/>
      <c r="E15" s="38">
        <v>0</v>
      </c>
      <c r="F15" s="23">
        <f t="shared" si="3"/>
        <v>142309</v>
      </c>
      <c r="G15" s="36">
        <v>72396</v>
      </c>
      <c r="H15" s="37">
        <v>69913</v>
      </c>
      <c r="I15" s="37">
        <v>0</v>
      </c>
      <c r="J15" s="37">
        <v>0</v>
      </c>
      <c r="K15" s="37"/>
      <c r="L15" s="37">
        <v>0</v>
      </c>
      <c r="M15" s="23">
        <v>0</v>
      </c>
      <c r="N15" s="23">
        <v>0</v>
      </c>
      <c r="O15" s="23">
        <v>0</v>
      </c>
      <c r="P15" s="24">
        <f t="shared" si="4"/>
        <v>69913</v>
      </c>
      <c r="Q15" s="32">
        <f t="shared" si="2"/>
        <v>0.17272585228368453</v>
      </c>
      <c r="R15" s="4"/>
      <c r="S15" s="4"/>
    </row>
    <row r="16" spans="1:19" ht="15" customHeight="1">
      <c r="A16" s="28" t="s">
        <v>29</v>
      </c>
      <c r="B16" s="34" t="s">
        <v>30</v>
      </c>
      <c r="C16" s="30">
        <v>200000</v>
      </c>
      <c r="D16" s="35"/>
      <c r="E16" s="31">
        <v>0</v>
      </c>
      <c r="F16" s="23">
        <f t="shared" si="3"/>
        <v>200000</v>
      </c>
      <c r="G16" s="36">
        <v>100000</v>
      </c>
      <c r="H16" s="37">
        <v>100000</v>
      </c>
      <c r="I16" s="37">
        <v>0</v>
      </c>
      <c r="J16" s="37">
        <v>0</v>
      </c>
      <c r="K16" s="37">
        <v>0</v>
      </c>
      <c r="L16" s="37">
        <v>0</v>
      </c>
      <c r="M16" s="23">
        <v>0</v>
      </c>
      <c r="N16" s="23">
        <v>0</v>
      </c>
      <c r="O16" s="23">
        <v>0</v>
      </c>
      <c r="P16" s="24">
        <f t="shared" si="4"/>
        <v>100000</v>
      </c>
      <c r="Q16" s="32">
        <f t="shared" si="2"/>
        <v>0.247058275690765</v>
      </c>
      <c r="R16" s="4"/>
      <c r="S16" s="4"/>
    </row>
    <row r="17" spans="1:19" ht="25.5" customHeight="1">
      <c r="A17" s="28" t="s">
        <v>31</v>
      </c>
      <c r="B17" s="39" t="s">
        <v>32</v>
      </c>
      <c r="C17" s="40">
        <v>104000</v>
      </c>
      <c r="D17" s="41"/>
      <c r="E17" s="42">
        <v>0</v>
      </c>
      <c r="F17" s="23">
        <f t="shared" si="3"/>
        <v>104000</v>
      </c>
      <c r="G17" s="40">
        <v>26000</v>
      </c>
      <c r="H17" s="40">
        <v>26000</v>
      </c>
      <c r="I17" s="40">
        <v>26000</v>
      </c>
      <c r="J17" s="40">
        <v>26000</v>
      </c>
      <c r="K17" s="40"/>
      <c r="L17" s="40"/>
      <c r="M17" s="23">
        <v>0</v>
      </c>
      <c r="N17" s="23">
        <v>0</v>
      </c>
      <c r="O17" s="23">
        <v>0</v>
      </c>
      <c r="P17" s="24">
        <f t="shared" si="4"/>
        <v>78000</v>
      </c>
      <c r="Q17" s="32">
        <f t="shared" si="2"/>
        <v>0.1927054550387967</v>
      </c>
      <c r="R17" s="4"/>
      <c r="S17" s="4"/>
    </row>
    <row r="18" spans="1:17" ht="20.25" customHeight="1">
      <c r="A18" s="73">
        <v>8</v>
      </c>
      <c r="B18" s="39" t="s">
        <v>49</v>
      </c>
      <c r="C18" s="40">
        <v>0</v>
      </c>
      <c r="D18" s="41">
        <v>0</v>
      </c>
      <c r="E18" s="42">
        <v>1224910</v>
      </c>
      <c r="F18" s="23">
        <f t="shared" si="3"/>
        <v>1224910</v>
      </c>
      <c r="G18" s="40">
        <v>0</v>
      </c>
      <c r="H18" s="40">
        <v>101520</v>
      </c>
      <c r="I18" s="40">
        <v>145358</v>
      </c>
      <c r="J18" s="40">
        <v>145358</v>
      </c>
      <c r="K18" s="40">
        <v>416337</v>
      </c>
      <c r="L18" s="40">
        <v>416337</v>
      </c>
      <c r="M18" s="23">
        <v>0</v>
      </c>
      <c r="N18" s="23">
        <v>0</v>
      </c>
      <c r="O18" s="23">
        <v>0</v>
      </c>
      <c r="P18" s="24">
        <f>F18-G18</f>
        <v>1224910</v>
      </c>
      <c r="Q18" s="32">
        <f t="shared" si="2"/>
        <v>3.0262415247637495</v>
      </c>
    </row>
    <row r="19" spans="1:17" ht="20.25" customHeight="1">
      <c r="A19" s="73">
        <v>9</v>
      </c>
      <c r="B19" s="39" t="s">
        <v>52</v>
      </c>
      <c r="C19" s="40">
        <v>0</v>
      </c>
      <c r="D19" s="41">
        <v>0</v>
      </c>
      <c r="E19" s="42">
        <v>1000000</v>
      </c>
      <c r="F19" s="23">
        <f t="shared" si="3"/>
        <v>1000000</v>
      </c>
      <c r="G19" s="40">
        <v>0</v>
      </c>
      <c r="H19" s="40">
        <v>100000</v>
      </c>
      <c r="I19" s="40">
        <v>253000</v>
      </c>
      <c r="J19" s="40">
        <v>200000</v>
      </c>
      <c r="K19" s="40">
        <v>225000</v>
      </c>
      <c r="L19" s="40">
        <v>222000</v>
      </c>
      <c r="M19" s="23">
        <v>0</v>
      </c>
      <c r="N19" s="23">
        <v>0</v>
      </c>
      <c r="O19" s="23">
        <v>0</v>
      </c>
      <c r="P19" s="24">
        <f>F19-G19</f>
        <v>1000000</v>
      </c>
      <c r="Q19" s="32">
        <f t="shared" si="2"/>
        <v>2.47058275690765</v>
      </c>
    </row>
    <row r="20" spans="1:17" ht="17.25" customHeight="1">
      <c r="A20" s="73">
        <v>10</v>
      </c>
      <c r="B20" s="39" t="s">
        <v>53</v>
      </c>
      <c r="C20" s="40">
        <v>0</v>
      </c>
      <c r="D20" s="41">
        <v>0</v>
      </c>
      <c r="E20" s="42">
        <v>2100000</v>
      </c>
      <c r="F20" s="23">
        <f t="shared" si="3"/>
        <v>2100000</v>
      </c>
      <c r="G20" s="40"/>
      <c r="H20" s="40">
        <v>100000</v>
      </c>
      <c r="I20" s="40">
        <v>100000</v>
      </c>
      <c r="J20" s="40">
        <v>200000</v>
      </c>
      <c r="K20" s="40">
        <v>105000</v>
      </c>
      <c r="L20" s="40">
        <v>200000</v>
      </c>
      <c r="M20" s="76">
        <v>465000</v>
      </c>
      <c r="N20" s="76">
        <v>465000</v>
      </c>
      <c r="O20" s="76">
        <v>465000</v>
      </c>
      <c r="P20" s="24">
        <f>F20-G20</f>
        <v>2100000</v>
      </c>
      <c r="Q20" s="32">
        <f t="shared" si="2"/>
        <v>5.188223789506065</v>
      </c>
    </row>
    <row r="21" spans="1:19" ht="19.5" customHeight="1">
      <c r="A21" s="44" t="s">
        <v>33</v>
      </c>
      <c r="B21" s="45" t="s">
        <v>34</v>
      </c>
      <c r="C21" s="46">
        <v>544591.02</v>
      </c>
      <c r="D21" s="46">
        <f aca="true" t="shared" si="5" ref="D21:P21">SUM(D22:D30)</f>
        <v>0</v>
      </c>
      <c r="E21" s="46">
        <f t="shared" si="5"/>
        <v>294105</v>
      </c>
      <c r="F21" s="46">
        <f t="shared" si="5"/>
        <v>838696</v>
      </c>
      <c r="G21" s="46">
        <f t="shared" si="5"/>
        <v>224030</v>
      </c>
      <c r="H21" s="46">
        <f t="shared" si="5"/>
        <v>260530</v>
      </c>
      <c r="I21" s="46">
        <f t="shared" si="5"/>
        <v>147031</v>
      </c>
      <c r="J21" s="46">
        <f t="shared" si="5"/>
        <v>134053</v>
      </c>
      <c r="K21" s="46">
        <f t="shared" si="5"/>
        <v>73052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614666</v>
      </c>
      <c r="Q21" s="32">
        <f t="shared" si="2"/>
        <v>1.5185832208573975</v>
      </c>
      <c r="R21" s="4"/>
      <c r="S21" s="4"/>
    </row>
    <row r="22" spans="1:19" ht="14.25" customHeight="1">
      <c r="A22" s="8">
        <v>1</v>
      </c>
      <c r="B22" s="47" t="s">
        <v>35</v>
      </c>
      <c r="C22" s="35">
        <v>36760</v>
      </c>
      <c r="D22" s="48"/>
      <c r="E22" s="43">
        <v>0</v>
      </c>
      <c r="F22" s="23">
        <f aca="true" t="shared" si="6" ref="F22:F30">C22-D22+E22</f>
        <v>36760</v>
      </c>
      <c r="G22" s="49">
        <v>18380</v>
      </c>
      <c r="H22" s="49">
        <v>18380</v>
      </c>
      <c r="I22" s="37">
        <v>0</v>
      </c>
      <c r="J22" s="37">
        <v>0</v>
      </c>
      <c r="K22" s="37">
        <v>0</v>
      </c>
      <c r="L22" s="37">
        <v>0</v>
      </c>
      <c r="M22" s="35"/>
      <c r="N22" s="35"/>
      <c r="O22" s="35"/>
      <c r="P22" s="24">
        <f aca="true" t="shared" si="7" ref="P22:P30">F22-G22</f>
        <v>18380</v>
      </c>
      <c r="Q22" s="32">
        <f t="shared" si="2"/>
        <v>0.0454093110719626</v>
      </c>
      <c r="R22" s="4"/>
      <c r="S22" s="4"/>
    </row>
    <row r="23" spans="1:19" ht="14.25" customHeight="1">
      <c r="A23" s="8">
        <v>2</v>
      </c>
      <c r="B23" s="50" t="s">
        <v>36</v>
      </c>
      <c r="C23" s="40">
        <v>34931</v>
      </c>
      <c r="D23" s="51"/>
      <c r="E23" s="42">
        <v>0</v>
      </c>
      <c r="F23" s="23">
        <f t="shared" si="6"/>
        <v>34931</v>
      </c>
      <c r="G23" s="40">
        <v>11700</v>
      </c>
      <c r="H23" s="40">
        <v>11700</v>
      </c>
      <c r="I23" s="40">
        <v>11531</v>
      </c>
      <c r="J23" s="41">
        <v>0</v>
      </c>
      <c r="K23" s="41">
        <v>0</v>
      </c>
      <c r="L23" s="41">
        <v>0</v>
      </c>
      <c r="M23" s="41"/>
      <c r="N23" s="41"/>
      <c r="O23" s="41"/>
      <c r="P23" s="24">
        <f t="shared" si="7"/>
        <v>23231</v>
      </c>
      <c r="Q23" s="32">
        <f t="shared" si="2"/>
        <v>0.05739410802572161</v>
      </c>
      <c r="R23" s="4"/>
      <c r="S23" s="4"/>
    </row>
    <row r="24" spans="1:17" ht="24.75" customHeight="1">
      <c r="A24" s="8">
        <v>3</v>
      </c>
      <c r="B24" s="29" t="s">
        <v>37</v>
      </c>
      <c r="C24" s="40">
        <v>78000</v>
      </c>
      <c r="D24" s="51"/>
      <c r="E24" s="42">
        <v>0</v>
      </c>
      <c r="F24" s="23">
        <f t="shared" si="6"/>
        <v>78000</v>
      </c>
      <c r="G24" s="40">
        <v>39000</v>
      </c>
      <c r="H24" s="40">
        <v>39000</v>
      </c>
      <c r="I24" s="40">
        <v>0</v>
      </c>
      <c r="J24" s="41">
        <v>0</v>
      </c>
      <c r="K24" s="41">
        <v>0</v>
      </c>
      <c r="L24" s="41">
        <v>0</v>
      </c>
      <c r="M24" s="41"/>
      <c r="N24" s="41"/>
      <c r="O24" s="41"/>
      <c r="P24" s="24">
        <f t="shared" si="7"/>
        <v>39000</v>
      </c>
      <c r="Q24" s="32">
        <f t="shared" si="2"/>
        <v>0.09635272751939836</v>
      </c>
    </row>
    <row r="25" spans="1:17" ht="24.75" customHeight="1">
      <c r="A25" s="8">
        <v>4</v>
      </c>
      <c r="B25" s="52" t="s">
        <v>38</v>
      </c>
      <c r="C25" s="53">
        <v>46800</v>
      </c>
      <c r="D25" s="54"/>
      <c r="E25" s="55">
        <v>0</v>
      </c>
      <c r="F25" s="23">
        <f t="shared" si="6"/>
        <v>46800</v>
      </c>
      <c r="G25" s="53">
        <v>23400</v>
      </c>
      <c r="H25" s="53">
        <v>23400</v>
      </c>
      <c r="I25" s="53">
        <v>0</v>
      </c>
      <c r="J25" s="56">
        <v>0</v>
      </c>
      <c r="K25" s="56">
        <v>0</v>
      </c>
      <c r="L25" s="56">
        <v>0</v>
      </c>
      <c r="M25" s="41"/>
      <c r="N25" s="41"/>
      <c r="O25" s="41"/>
      <c r="P25" s="24">
        <f t="shared" si="7"/>
        <v>23400</v>
      </c>
      <c r="Q25" s="32">
        <f t="shared" si="2"/>
        <v>0.05781163651163901</v>
      </c>
    </row>
    <row r="26" spans="1:17" ht="15" customHeight="1">
      <c r="A26" s="8">
        <v>5</v>
      </c>
      <c r="B26" s="57" t="s">
        <v>39</v>
      </c>
      <c r="C26" s="40">
        <v>90000</v>
      </c>
      <c r="D26" s="41"/>
      <c r="E26" s="42">
        <v>0</v>
      </c>
      <c r="F26" s="30">
        <f t="shared" si="6"/>
        <v>90000</v>
      </c>
      <c r="G26" s="40">
        <v>90000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/>
      <c r="N26" s="41"/>
      <c r="O26" s="41"/>
      <c r="P26" s="24">
        <f t="shared" si="7"/>
        <v>0</v>
      </c>
      <c r="Q26" s="32">
        <f t="shared" si="2"/>
        <v>0</v>
      </c>
    </row>
    <row r="27" spans="1:17" ht="15" customHeight="1">
      <c r="A27" s="8">
        <v>6</v>
      </c>
      <c r="B27" s="58" t="s">
        <v>40</v>
      </c>
      <c r="C27" s="40">
        <v>106000</v>
      </c>
      <c r="D27" s="41">
        <v>0</v>
      </c>
      <c r="E27" s="42">
        <v>0</v>
      </c>
      <c r="F27" s="30">
        <f t="shared" si="6"/>
        <v>106000</v>
      </c>
      <c r="G27" s="40">
        <v>27250</v>
      </c>
      <c r="H27" s="40">
        <v>28750</v>
      </c>
      <c r="I27" s="40">
        <v>25000</v>
      </c>
      <c r="J27" s="40">
        <v>25000</v>
      </c>
      <c r="K27" s="41"/>
      <c r="L27" s="41"/>
      <c r="M27" s="41"/>
      <c r="N27" s="41"/>
      <c r="O27" s="41"/>
      <c r="P27" s="24">
        <f t="shared" si="7"/>
        <v>78750</v>
      </c>
      <c r="Q27" s="32">
        <f t="shared" si="2"/>
        <v>0.19455839210647743</v>
      </c>
    </row>
    <row r="28" spans="1:17" ht="12.75">
      <c r="A28" s="8">
        <v>7</v>
      </c>
      <c r="B28" s="58" t="s">
        <v>50</v>
      </c>
      <c r="C28" s="40">
        <v>0</v>
      </c>
      <c r="D28" s="40">
        <v>0</v>
      </c>
      <c r="E28" s="74">
        <v>175270</v>
      </c>
      <c r="F28" s="30">
        <f t="shared" si="6"/>
        <v>175270</v>
      </c>
      <c r="G28" s="40">
        <v>0</v>
      </c>
      <c r="H28" s="40">
        <v>44000</v>
      </c>
      <c r="I28" s="40">
        <v>44000</v>
      </c>
      <c r="J28" s="40">
        <v>43635</v>
      </c>
      <c r="K28" s="41">
        <v>43635</v>
      </c>
      <c r="L28" s="41">
        <v>0</v>
      </c>
      <c r="M28" s="41"/>
      <c r="N28" s="41"/>
      <c r="O28" s="41"/>
      <c r="P28" s="24">
        <f>E28-G28</f>
        <v>175270</v>
      </c>
      <c r="Q28" s="32">
        <f t="shared" si="2"/>
        <v>0.43301903980320383</v>
      </c>
    </row>
    <row r="29" spans="1:17" ht="12.75">
      <c r="A29" s="8">
        <v>8</v>
      </c>
      <c r="B29" s="58" t="s">
        <v>50</v>
      </c>
      <c r="C29" s="40">
        <v>0</v>
      </c>
      <c r="D29" s="40"/>
      <c r="E29" s="74">
        <v>118835</v>
      </c>
      <c r="F29" s="30">
        <f t="shared" si="6"/>
        <v>118835</v>
      </c>
      <c r="G29" s="40">
        <v>0</v>
      </c>
      <c r="H29" s="40">
        <v>30000</v>
      </c>
      <c r="I29" s="40">
        <v>30000</v>
      </c>
      <c r="J29" s="40">
        <v>29418</v>
      </c>
      <c r="K29" s="41">
        <v>29417</v>
      </c>
      <c r="L29" s="41"/>
      <c r="M29" s="41"/>
      <c r="N29" s="41"/>
      <c r="O29" s="41"/>
      <c r="P29" s="24">
        <f>E29-G29</f>
        <v>118835</v>
      </c>
      <c r="Q29" s="32">
        <f t="shared" si="2"/>
        <v>0.2935917019171206</v>
      </c>
    </row>
    <row r="30" spans="1:19" ht="24" customHeight="1">
      <c r="A30" s="8">
        <v>9</v>
      </c>
      <c r="B30" s="9" t="s">
        <v>41</v>
      </c>
      <c r="C30" s="59">
        <v>152100</v>
      </c>
      <c r="D30" s="59">
        <v>0</v>
      </c>
      <c r="E30" s="42">
        <v>0</v>
      </c>
      <c r="F30" s="30">
        <f t="shared" si="6"/>
        <v>152100</v>
      </c>
      <c r="G30" s="35">
        <v>14300</v>
      </c>
      <c r="H30" s="35">
        <v>65300</v>
      </c>
      <c r="I30" s="35">
        <v>36500</v>
      </c>
      <c r="J30" s="35">
        <v>36000</v>
      </c>
      <c r="K30" s="35">
        <v>0</v>
      </c>
      <c r="L30" s="35">
        <v>0</v>
      </c>
      <c r="M30" s="35"/>
      <c r="N30" s="35"/>
      <c r="O30" s="35"/>
      <c r="P30" s="24">
        <f t="shared" si="7"/>
        <v>137800</v>
      </c>
      <c r="Q30" s="32">
        <f t="shared" si="2"/>
        <v>0.3404463039018742</v>
      </c>
      <c r="R30" s="4"/>
      <c r="S30" s="4"/>
    </row>
    <row r="31" spans="1:19" ht="15" customHeight="1">
      <c r="A31" s="1"/>
      <c r="B31" s="60"/>
      <c r="C31" s="60"/>
      <c r="D31" s="60"/>
      <c r="E31" s="60"/>
      <c r="F31" s="60"/>
      <c r="G31" s="61"/>
      <c r="H31" s="61"/>
      <c r="I31" s="62" t="s">
        <v>42</v>
      </c>
      <c r="J31" s="62"/>
      <c r="K31" s="63"/>
      <c r="L31" s="63"/>
      <c r="M31" s="63"/>
      <c r="N31" s="63"/>
      <c r="O31" s="63"/>
      <c r="P31" s="64"/>
      <c r="Q31" s="1"/>
      <c r="R31" s="65"/>
      <c r="S31" s="65"/>
    </row>
    <row r="32" spans="1:19" ht="9.75" customHeight="1">
      <c r="A32" s="2"/>
      <c r="B32" s="2"/>
      <c r="C32" s="2"/>
      <c r="D32" s="2"/>
      <c r="E32" s="2"/>
      <c r="F32" s="2"/>
      <c r="G32" s="66"/>
      <c r="H32" s="66"/>
      <c r="I32" s="67"/>
      <c r="J32" s="67"/>
      <c r="K32" s="68"/>
      <c r="L32" s="68"/>
      <c r="M32" s="68"/>
      <c r="N32" s="68"/>
      <c r="O32" s="68"/>
      <c r="P32" s="68"/>
      <c r="Q32" s="65"/>
      <c r="S32" s="65"/>
    </row>
    <row r="33" spans="1:19" ht="15" customHeight="1">
      <c r="A33" s="2"/>
      <c r="B33" s="2"/>
      <c r="C33" s="2"/>
      <c r="D33" s="2"/>
      <c r="E33" s="2"/>
      <c r="F33" s="2"/>
      <c r="G33" s="1"/>
      <c r="H33" s="61"/>
      <c r="I33" s="97" t="s">
        <v>43</v>
      </c>
      <c r="J33" s="97"/>
      <c r="K33" s="97"/>
      <c r="L33" s="68"/>
      <c r="M33" s="68"/>
      <c r="N33" s="68"/>
      <c r="O33" s="68"/>
      <c r="P33" s="68"/>
      <c r="Q33" s="1"/>
      <c r="R33" s="65"/>
      <c r="S33" s="65"/>
    </row>
    <row r="34" spans="1:19" ht="14.25" customHeight="1">
      <c r="A34" s="65"/>
      <c r="B34" s="65"/>
      <c r="C34" s="65"/>
      <c r="D34" s="65"/>
      <c r="E34" s="65"/>
      <c r="F34" s="65"/>
      <c r="H34" s="63"/>
      <c r="I34" s="67"/>
      <c r="J34" s="67"/>
      <c r="K34" s="63"/>
      <c r="L34" s="63"/>
      <c r="M34" s="63"/>
      <c r="N34" s="63"/>
      <c r="O34" s="63"/>
      <c r="R34" s="65"/>
      <c r="S34" s="65"/>
    </row>
    <row r="35" spans="1:19" ht="17.25" customHeight="1">
      <c r="A35" s="65"/>
      <c r="B35" s="65"/>
      <c r="C35" s="65"/>
      <c r="D35" s="65"/>
      <c r="E35" s="65"/>
      <c r="F35" s="65"/>
      <c r="I35" s="67"/>
      <c r="J35" s="67"/>
      <c r="R35" s="65"/>
      <c r="S35" s="65"/>
    </row>
    <row r="36" spans="1:19" ht="13.5" customHeight="1">
      <c r="A36" s="65"/>
      <c r="B36" s="65"/>
      <c r="C36" s="65"/>
      <c r="D36" s="65"/>
      <c r="E36" s="65"/>
      <c r="F36" s="65"/>
      <c r="I36" s="67"/>
      <c r="J36" s="67"/>
      <c r="R36" s="65"/>
      <c r="S36" s="65"/>
    </row>
    <row r="37" spans="1:16" ht="12.75">
      <c r="A37" s="65"/>
      <c r="J37" s="69"/>
      <c r="K37" s="69"/>
      <c r="L37" s="69"/>
      <c r="M37" s="69"/>
      <c r="N37" s="69"/>
      <c r="O37" s="69"/>
      <c r="P37" s="69"/>
    </row>
    <row r="38" spans="10:17" ht="12.75">
      <c r="J38" s="70"/>
      <c r="K38" s="70"/>
      <c r="L38" s="70"/>
      <c r="M38" s="70"/>
      <c r="N38" s="70"/>
      <c r="O38" s="70"/>
      <c r="P38" s="70"/>
      <c r="Q38" s="65"/>
    </row>
    <row r="39" spans="1:17" ht="12.75">
      <c r="A39" s="65"/>
      <c r="B39" s="65"/>
      <c r="C39" s="65"/>
      <c r="D39" s="65"/>
      <c r="E39" s="65"/>
      <c r="F39" s="65"/>
      <c r="J39" s="70"/>
      <c r="K39" s="70"/>
      <c r="L39" s="70"/>
      <c r="M39" s="70"/>
      <c r="N39" s="70"/>
      <c r="O39" s="70"/>
      <c r="P39" s="70"/>
      <c r="Q39" s="65"/>
    </row>
    <row r="40" spans="1:16" ht="12.75">
      <c r="A40" s="65"/>
      <c r="B40" s="65"/>
      <c r="C40" s="65"/>
      <c r="D40" s="65"/>
      <c r="E40" s="65"/>
      <c r="F40" s="65"/>
      <c r="G40" s="70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65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7:16" ht="12.75"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7:16" ht="12.75"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7:16" ht="12.75"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7:16" ht="12.75"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7:16" ht="12.75"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7:16" ht="12.75">
      <c r="G47" s="69"/>
      <c r="H47" s="69"/>
      <c r="I47" s="69"/>
      <c r="J47" s="69"/>
      <c r="K47" s="69"/>
      <c r="L47" s="69"/>
      <c r="M47" s="69"/>
      <c r="N47" s="69"/>
      <c r="O47" s="69"/>
      <c r="P47" s="69"/>
    </row>
  </sheetData>
  <mergeCells count="6">
    <mergeCell ref="I33:K33"/>
    <mergeCell ref="A5:A6"/>
    <mergeCell ref="B5:F6"/>
    <mergeCell ref="P5:Q5"/>
    <mergeCell ref="P6:P7"/>
    <mergeCell ref="Q6:Q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46.8515625" style="0" customWidth="1"/>
    <col min="3" max="3" width="10.28125" style="0" customWidth="1"/>
    <col min="4" max="4" width="9.8515625" style="0" customWidth="1"/>
    <col min="5" max="5" width="10.7109375" style="0" customWidth="1"/>
    <col min="7" max="9" width="9.7109375" style="0" customWidth="1"/>
    <col min="10" max="11" width="9.57421875" style="0" customWidth="1"/>
    <col min="12" max="15" width="9.7109375" style="0" customWidth="1"/>
  </cols>
  <sheetData>
    <row r="1" spans="1:17" ht="12.75">
      <c r="A1" s="5" t="s">
        <v>48</v>
      </c>
      <c r="B1" s="2"/>
      <c r="C1" s="2"/>
      <c r="D1" s="2"/>
      <c r="E1" s="2"/>
      <c r="F1" s="2"/>
      <c r="G1" s="2"/>
      <c r="H1" s="2"/>
      <c r="I1" s="1"/>
      <c r="M1" s="6" t="s">
        <v>0</v>
      </c>
      <c r="N1" s="7"/>
      <c r="O1" s="7"/>
      <c r="P1" s="7"/>
      <c r="Q1" s="7"/>
    </row>
    <row r="2" spans="1:17" ht="12.75">
      <c r="A2" s="2" t="s">
        <v>51</v>
      </c>
      <c r="C2" s="2"/>
      <c r="D2" s="2"/>
      <c r="E2" s="2"/>
      <c r="F2" s="2"/>
      <c r="G2" s="2"/>
      <c r="H2" s="2"/>
      <c r="I2" s="1"/>
      <c r="M2" s="6" t="s">
        <v>57</v>
      </c>
      <c r="N2" s="7"/>
      <c r="O2" s="7"/>
      <c r="P2" s="7"/>
      <c r="Q2" s="7"/>
    </row>
    <row r="3" spans="1:17" ht="12.7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98" t="s">
        <v>1</v>
      </c>
      <c r="B4" s="99" t="s">
        <v>2</v>
      </c>
      <c r="C4" s="100"/>
      <c r="D4" s="100"/>
      <c r="E4" s="100"/>
      <c r="F4" s="101"/>
      <c r="G4" s="8">
        <v>2007</v>
      </c>
      <c r="H4" s="8">
        <v>2008</v>
      </c>
      <c r="I4" s="8">
        <v>2009</v>
      </c>
      <c r="J4" s="8">
        <v>2010</v>
      </c>
      <c r="K4" s="8">
        <v>2011</v>
      </c>
      <c r="L4" s="8">
        <v>2012</v>
      </c>
      <c r="M4" s="8">
        <v>2013</v>
      </c>
      <c r="N4" s="8">
        <v>2014</v>
      </c>
      <c r="O4" s="8">
        <v>2015</v>
      </c>
      <c r="P4" s="105" t="s">
        <v>47</v>
      </c>
      <c r="Q4" s="105"/>
    </row>
    <row r="5" spans="1:17" ht="12.75">
      <c r="A5" s="98"/>
      <c r="B5" s="102"/>
      <c r="C5" s="103"/>
      <c r="D5" s="103"/>
      <c r="E5" s="103"/>
      <c r="F5" s="104"/>
      <c r="G5" s="9">
        <v>40182980.23</v>
      </c>
      <c r="H5" s="9">
        <v>45107332</v>
      </c>
      <c r="I5" s="9">
        <v>45964371</v>
      </c>
      <c r="J5" s="9">
        <v>46837694</v>
      </c>
      <c r="K5" s="9">
        <v>47727611</v>
      </c>
      <c r="L5" s="9">
        <v>48634435</v>
      </c>
      <c r="M5" s="9">
        <v>49363951.525</v>
      </c>
      <c r="N5" s="9">
        <v>50104410.797874995</v>
      </c>
      <c r="O5" s="9">
        <v>50855976.959843114</v>
      </c>
      <c r="P5" s="106" t="s">
        <v>3</v>
      </c>
      <c r="Q5" s="106" t="s">
        <v>4</v>
      </c>
    </row>
    <row r="6" spans="1:17" ht="52.5" customHeight="1" thickBot="1">
      <c r="A6" s="11"/>
      <c r="B6" s="12" t="s">
        <v>5</v>
      </c>
      <c r="C6" s="10" t="s">
        <v>44</v>
      </c>
      <c r="D6" s="10" t="s">
        <v>45</v>
      </c>
      <c r="E6" s="10" t="s">
        <v>46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54</v>
      </c>
      <c r="N6" s="10" t="s">
        <v>55</v>
      </c>
      <c r="O6" s="10" t="s">
        <v>56</v>
      </c>
      <c r="P6" s="107"/>
      <c r="Q6" s="108"/>
    </row>
    <row r="7" spans="1:17" ht="13.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 t="s">
        <v>13</v>
      </c>
      <c r="G7" s="14">
        <v>8</v>
      </c>
      <c r="H7" s="14">
        <v>9</v>
      </c>
      <c r="I7" s="14">
        <v>10</v>
      </c>
      <c r="J7" s="14">
        <v>11</v>
      </c>
      <c r="K7" s="14">
        <v>12</v>
      </c>
      <c r="L7" s="14">
        <v>13</v>
      </c>
      <c r="M7" s="14">
        <v>14</v>
      </c>
      <c r="N7" s="14"/>
      <c r="O7" s="14"/>
      <c r="P7" s="14">
        <v>15</v>
      </c>
      <c r="Q7" s="14">
        <v>15</v>
      </c>
    </row>
    <row r="8" spans="1:17" ht="18.75" customHeight="1" thickBot="1">
      <c r="A8" s="15" t="s">
        <v>14</v>
      </c>
      <c r="B8" s="16" t="s">
        <v>15</v>
      </c>
      <c r="C8" s="17">
        <f>C9+C19</f>
        <v>2530680.02</v>
      </c>
      <c r="D8" s="17">
        <f>D9+D19</f>
        <v>160055</v>
      </c>
      <c r="E8" s="17">
        <f>E9+E19</f>
        <v>4619015</v>
      </c>
      <c r="F8" s="17">
        <f aca="true" t="shared" si="0" ref="F8:P8">F9+F19</f>
        <v>6989640</v>
      </c>
      <c r="G8" s="17">
        <f t="shared" si="0"/>
        <v>758875</v>
      </c>
      <c r="H8" s="17">
        <f t="shared" si="0"/>
        <v>962794</v>
      </c>
      <c r="I8" s="17">
        <f t="shared" si="0"/>
        <v>957000</v>
      </c>
      <c r="J8" s="17">
        <f t="shared" si="0"/>
        <v>991022</v>
      </c>
      <c r="K8" s="17">
        <f t="shared" si="0"/>
        <v>953000</v>
      </c>
      <c r="L8" s="17">
        <f t="shared" si="0"/>
        <v>971949</v>
      </c>
      <c r="M8" s="17">
        <f t="shared" si="0"/>
        <v>465000</v>
      </c>
      <c r="N8" s="17">
        <f t="shared" si="0"/>
        <v>465000</v>
      </c>
      <c r="O8" s="17">
        <f t="shared" si="0"/>
        <v>465000</v>
      </c>
      <c r="P8" s="17">
        <f t="shared" si="0"/>
        <v>6230765</v>
      </c>
      <c r="Q8" s="18">
        <f aca="true" t="shared" si="1" ref="Q8:Q26">P8/$G$5*100</f>
        <v>15.50598030394024</v>
      </c>
    </row>
    <row r="9" spans="1:17" ht="13.5" thickBot="1">
      <c r="A9" s="15" t="s">
        <v>16</v>
      </c>
      <c r="B9" s="16" t="s">
        <v>17</v>
      </c>
      <c r="C9" s="20">
        <f aca="true" t="shared" si="2" ref="C9:P9">SUM(C10:C18)</f>
        <v>1986089</v>
      </c>
      <c r="D9" s="20">
        <f t="shared" si="2"/>
        <v>0</v>
      </c>
      <c r="E9" s="20">
        <f t="shared" si="2"/>
        <v>4324910</v>
      </c>
      <c r="F9" s="20">
        <f t="shared" si="2"/>
        <v>6310999</v>
      </c>
      <c r="G9" s="20">
        <f t="shared" si="2"/>
        <v>614120</v>
      </c>
      <c r="H9" s="20">
        <f t="shared" si="2"/>
        <v>783044</v>
      </c>
      <c r="I9" s="20">
        <f t="shared" si="2"/>
        <v>809969</v>
      </c>
      <c r="J9" s="20">
        <f t="shared" si="2"/>
        <v>856969</v>
      </c>
      <c r="K9" s="20">
        <f t="shared" si="2"/>
        <v>879948</v>
      </c>
      <c r="L9" s="20">
        <f t="shared" si="2"/>
        <v>971949</v>
      </c>
      <c r="M9" s="20">
        <f t="shared" si="2"/>
        <v>465000</v>
      </c>
      <c r="N9" s="20">
        <f t="shared" si="2"/>
        <v>465000</v>
      </c>
      <c r="O9" s="20">
        <f t="shared" si="2"/>
        <v>465000</v>
      </c>
      <c r="P9" s="20">
        <f t="shared" si="2"/>
        <v>5696879</v>
      </c>
      <c r="Q9" s="75">
        <f>SUM(Q10:Q17)</f>
        <v>8.951249955608382</v>
      </c>
    </row>
    <row r="10" spans="1:17" ht="17.25" customHeight="1">
      <c r="A10" s="21" t="s">
        <v>18</v>
      </c>
      <c r="B10" s="22" t="s">
        <v>19</v>
      </c>
      <c r="C10" s="23">
        <v>608000</v>
      </c>
      <c r="D10" s="24">
        <v>0</v>
      </c>
      <c r="E10" s="24">
        <v>0</v>
      </c>
      <c r="F10" s="23">
        <f aca="true" t="shared" si="3" ref="F10:F18">C10-D10+E10</f>
        <v>608000</v>
      </c>
      <c r="G10" s="25">
        <v>152000</v>
      </c>
      <c r="H10" s="23">
        <v>152000</v>
      </c>
      <c r="I10" s="23">
        <v>152000</v>
      </c>
      <c r="J10" s="23">
        <v>152000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>
        <f aca="true" t="shared" si="4" ref="P10:P16">F10-G10</f>
        <v>456000</v>
      </c>
      <c r="Q10" s="26">
        <f t="shared" si="1"/>
        <v>1.134808810570893</v>
      </c>
    </row>
    <row r="11" spans="1:17" ht="16.5" customHeight="1">
      <c r="A11" s="28" t="s">
        <v>20</v>
      </c>
      <c r="B11" s="29" t="s">
        <v>21</v>
      </c>
      <c r="C11" s="30">
        <v>801667</v>
      </c>
      <c r="D11" s="24">
        <v>0</v>
      </c>
      <c r="E11" s="31">
        <v>0</v>
      </c>
      <c r="F11" s="23">
        <f t="shared" si="3"/>
        <v>801667</v>
      </c>
      <c r="G11" s="30">
        <v>133611</v>
      </c>
      <c r="H11" s="30">
        <v>133611</v>
      </c>
      <c r="I11" s="30">
        <v>133611</v>
      </c>
      <c r="J11" s="30">
        <v>133611</v>
      </c>
      <c r="K11" s="30">
        <v>133611</v>
      </c>
      <c r="L11" s="30">
        <v>133612</v>
      </c>
      <c r="M11" s="23">
        <v>0</v>
      </c>
      <c r="N11" s="23">
        <v>0</v>
      </c>
      <c r="O11" s="23">
        <v>0</v>
      </c>
      <c r="P11" s="24">
        <f t="shared" si="4"/>
        <v>668056</v>
      </c>
      <c r="Q11" s="32">
        <f t="shared" si="1"/>
        <v>1.6625347253393608</v>
      </c>
    </row>
    <row r="12" spans="1:17" ht="16.5" customHeight="1">
      <c r="A12" s="28" t="s">
        <v>22</v>
      </c>
      <c r="B12" s="29" t="s">
        <v>23</v>
      </c>
      <c r="C12" s="30">
        <v>85000</v>
      </c>
      <c r="D12" s="24">
        <v>0</v>
      </c>
      <c r="E12" s="31">
        <v>0</v>
      </c>
      <c r="F12" s="23">
        <f t="shared" si="3"/>
        <v>85000</v>
      </c>
      <c r="G12" s="33">
        <v>85000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23">
        <v>0</v>
      </c>
      <c r="N12" s="23">
        <v>0</v>
      </c>
      <c r="O12" s="23">
        <v>0</v>
      </c>
      <c r="P12" s="24">
        <f t="shared" si="4"/>
        <v>0</v>
      </c>
      <c r="Q12" s="32">
        <f t="shared" si="1"/>
        <v>0</v>
      </c>
    </row>
    <row r="13" spans="1:17" ht="24.75" customHeight="1">
      <c r="A13" s="28" t="s">
        <v>25</v>
      </c>
      <c r="B13" s="34" t="s">
        <v>26</v>
      </c>
      <c r="C13" s="30">
        <v>45113</v>
      </c>
      <c r="D13" s="24">
        <v>0</v>
      </c>
      <c r="E13" s="31">
        <v>0</v>
      </c>
      <c r="F13" s="23">
        <f t="shared" si="3"/>
        <v>45113</v>
      </c>
      <c r="G13" s="36">
        <v>45113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23">
        <v>0</v>
      </c>
      <c r="N13" s="23">
        <v>0</v>
      </c>
      <c r="O13" s="23">
        <v>0</v>
      </c>
      <c r="P13" s="24">
        <f t="shared" si="4"/>
        <v>0</v>
      </c>
      <c r="Q13" s="32">
        <f t="shared" si="1"/>
        <v>0</v>
      </c>
    </row>
    <row r="14" spans="1:17" ht="25.5" customHeight="1">
      <c r="A14" s="28" t="s">
        <v>27</v>
      </c>
      <c r="B14" s="34" t="s">
        <v>28</v>
      </c>
      <c r="C14" s="30">
        <v>142309</v>
      </c>
      <c r="D14" s="24">
        <v>0</v>
      </c>
      <c r="E14" s="38">
        <v>0</v>
      </c>
      <c r="F14" s="23">
        <f t="shared" si="3"/>
        <v>142309</v>
      </c>
      <c r="G14" s="36">
        <v>72396</v>
      </c>
      <c r="H14" s="37">
        <v>69913</v>
      </c>
      <c r="I14" s="37">
        <v>0</v>
      </c>
      <c r="J14" s="37">
        <v>0</v>
      </c>
      <c r="K14" s="37">
        <v>0</v>
      </c>
      <c r="L14" s="37">
        <v>0</v>
      </c>
      <c r="M14" s="23">
        <v>0</v>
      </c>
      <c r="N14" s="23">
        <v>0</v>
      </c>
      <c r="O14" s="23">
        <v>0</v>
      </c>
      <c r="P14" s="24">
        <f t="shared" si="4"/>
        <v>69913</v>
      </c>
      <c r="Q14" s="32">
        <f t="shared" si="1"/>
        <v>0.17398659731018165</v>
      </c>
    </row>
    <row r="15" spans="1:17" ht="18" customHeight="1">
      <c r="A15" s="28" t="s">
        <v>29</v>
      </c>
      <c r="B15" s="34" t="s">
        <v>30</v>
      </c>
      <c r="C15" s="30">
        <v>200000</v>
      </c>
      <c r="D15" s="24">
        <v>0</v>
      </c>
      <c r="E15" s="31">
        <v>0</v>
      </c>
      <c r="F15" s="23">
        <f t="shared" si="3"/>
        <v>200000</v>
      </c>
      <c r="G15" s="36">
        <v>100000</v>
      </c>
      <c r="H15" s="37">
        <v>100000</v>
      </c>
      <c r="I15" s="37">
        <v>0</v>
      </c>
      <c r="J15" s="37">
        <v>0</v>
      </c>
      <c r="K15" s="37">
        <v>0</v>
      </c>
      <c r="L15" s="37">
        <v>0</v>
      </c>
      <c r="M15" s="23">
        <v>0</v>
      </c>
      <c r="N15" s="23">
        <v>0</v>
      </c>
      <c r="O15" s="23">
        <v>0</v>
      </c>
      <c r="P15" s="24">
        <f t="shared" si="4"/>
        <v>100000</v>
      </c>
      <c r="Q15" s="32">
        <f t="shared" si="1"/>
        <v>0.2488615812655467</v>
      </c>
    </row>
    <row r="16" spans="1:17" ht="24" customHeight="1">
      <c r="A16" s="28" t="s">
        <v>31</v>
      </c>
      <c r="B16" s="39" t="s">
        <v>32</v>
      </c>
      <c r="C16" s="40">
        <v>104000</v>
      </c>
      <c r="D16" s="24">
        <v>0</v>
      </c>
      <c r="E16" s="42">
        <v>0</v>
      </c>
      <c r="F16" s="23">
        <f t="shared" si="3"/>
        <v>104000</v>
      </c>
      <c r="G16" s="40">
        <v>26000</v>
      </c>
      <c r="H16" s="40">
        <v>26000</v>
      </c>
      <c r="I16" s="40">
        <v>26000</v>
      </c>
      <c r="J16" s="40">
        <v>26000</v>
      </c>
      <c r="K16" s="40">
        <v>0</v>
      </c>
      <c r="L16" s="40">
        <v>0</v>
      </c>
      <c r="M16" s="23">
        <v>0</v>
      </c>
      <c r="N16" s="23">
        <v>0</v>
      </c>
      <c r="O16" s="23">
        <v>0</v>
      </c>
      <c r="P16" s="24">
        <f t="shared" si="4"/>
        <v>78000</v>
      </c>
      <c r="Q16" s="32">
        <f t="shared" si="1"/>
        <v>0.1941120333871264</v>
      </c>
    </row>
    <row r="17" spans="1:17" ht="15" customHeight="1">
      <c r="A17" s="73">
        <v>8</v>
      </c>
      <c r="B17" s="39" t="s">
        <v>49</v>
      </c>
      <c r="C17" s="40">
        <v>0</v>
      </c>
      <c r="D17" s="77">
        <v>0</v>
      </c>
      <c r="E17" s="42">
        <v>2224910</v>
      </c>
      <c r="F17" s="23">
        <f t="shared" si="3"/>
        <v>2224910</v>
      </c>
      <c r="G17" s="40">
        <v>0</v>
      </c>
      <c r="H17" s="40">
        <v>201520</v>
      </c>
      <c r="I17" s="40">
        <v>398358</v>
      </c>
      <c r="J17" s="40">
        <v>345358</v>
      </c>
      <c r="K17" s="40">
        <v>641337</v>
      </c>
      <c r="L17" s="40">
        <v>638337</v>
      </c>
      <c r="M17" s="23">
        <v>0</v>
      </c>
      <c r="N17" s="23">
        <v>0</v>
      </c>
      <c r="O17" s="23">
        <v>0</v>
      </c>
      <c r="P17" s="24">
        <f>F17-G17</f>
        <v>2224910</v>
      </c>
      <c r="Q17" s="32">
        <f t="shared" si="1"/>
        <v>5.536946207735275</v>
      </c>
    </row>
    <row r="18" spans="1:17" ht="15" customHeight="1">
      <c r="A18" s="73">
        <v>9</v>
      </c>
      <c r="B18" s="39" t="s">
        <v>53</v>
      </c>
      <c r="C18" s="40">
        <v>0</v>
      </c>
      <c r="D18" s="77">
        <v>0</v>
      </c>
      <c r="E18" s="42">
        <v>2100000</v>
      </c>
      <c r="F18" s="23">
        <f t="shared" si="3"/>
        <v>2100000</v>
      </c>
      <c r="G18" s="40">
        <v>0</v>
      </c>
      <c r="H18" s="40">
        <v>100000</v>
      </c>
      <c r="I18" s="40">
        <v>100000</v>
      </c>
      <c r="J18" s="40">
        <v>200000</v>
      </c>
      <c r="K18" s="40">
        <v>105000</v>
      </c>
      <c r="L18" s="40">
        <v>200000</v>
      </c>
      <c r="M18" s="23">
        <v>465000</v>
      </c>
      <c r="N18" s="23">
        <v>465000</v>
      </c>
      <c r="O18" s="23">
        <v>465000</v>
      </c>
      <c r="P18" s="24">
        <f>F18-G18</f>
        <v>2100000</v>
      </c>
      <c r="Q18" s="32">
        <f t="shared" si="1"/>
        <v>5.226093206576481</v>
      </c>
    </row>
    <row r="19" spans="1:17" ht="12.75">
      <c r="A19" s="44" t="s">
        <v>33</v>
      </c>
      <c r="B19" s="45" t="s">
        <v>34</v>
      </c>
      <c r="C19" s="46">
        <v>544591.02</v>
      </c>
      <c r="D19" s="46">
        <f aca="true" t="shared" si="5" ref="D19:P19">SUM(D20:D27)</f>
        <v>160055</v>
      </c>
      <c r="E19" s="46">
        <f t="shared" si="5"/>
        <v>294105</v>
      </c>
      <c r="F19" s="46">
        <f t="shared" si="5"/>
        <v>678641</v>
      </c>
      <c r="G19" s="46">
        <f t="shared" si="5"/>
        <v>144755</v>
      </c>
      <c r="H19" s="46">
        <f t="shared" si="5"/>
        <v>179750</v>
      </c>
      <c r="I19" s="46">
        <f t="shared" si="5"/>
        <v>147031</v>
      </c>
      <c r="J19" s="46">
        <f t="shared" si="5"/>
        <v>134053</v>
      </c>
      <c r="K19" s="46">
        <f t="shared" si="5"/>
        <v>73052</v>
      </c>
      <c r="L19" s="46">
        <f t="shared" si="5"/>
        <v>0</v>
      </c>
      <c r="M19" s="46">
        <f t="shared" si="5"/>
        <v>0</v>
      </c>
      <c r="N19" s="46">
        <f t="shared" si="5"/>
        <v>0</v>
      </c>
      <c r="O19" s="46">
        <f t="shared" si="5"/>
        <v>0</v>
      </c>
      <c r="P19" s="46">
        <f t="shared" si="5"/>
        <v>533886</v>
      </c>
      <c r="Q19" s="32">
        <f t="shared" si="1"/>
        <v>1.3286371417553766</v>
      </c>
    </row>
    <row r="20" spans="1:17" ht="15" customHeight="1">
      <c r="A20" s="8">
        <v>1</v>
      </c>
      <c r="B20" s="47" t="s">
        <v>35</v>
      </c>
      <c r="C20" s="35">
        <v>36760</v>
      </c>
      <c r="D20" s="37">
        <v>27570</v>
      </c>
      <c r="E20" s="43">
        <v>0</v>
      </c>
      <c r="F20" s="23">
        <f aca="true" t="shared" si="6" ref="F20:F26">C20-D20+E20</f>
        <v>9190</v>
      </c>
      <c r="G20" s="49">
        <v>9190</v>
      </c>
      <c r="H20" s="49">
        <v>0</v>
      </c>
      <c r="I20" s="37">
        <v>0</v>
      </c>
      <c r="J20" s="37">
        <v>0</v>
      </c>
      <c r="K20" s="37">
        <v>0</v>
      </c>
      <c r="L20" s="37">
        <v>0</v>
      </c>
      <c r="M20" s="35">
        <v>0</v>
      </c>
      <c r="N20" s="35">
        <v>0</v>
      </c>
      <c r="O20" s="35">
        <v>0</v>
      </c>
      <c r="P20" s="24">
        <f aca="true" t="shared" si="7" ref="P20:P25">F20-G20</f>
        <v>0</v>
      </c>
      <c r="Q20" s="32">
        <f t="shared" si="1"/>
        <v>0</v>
      </c>
    </row>
    <row r="21" spans="1:17" ht="15" customHeight="1">
      <c r="A21" s="8">
        <v>2</v>
      </c>
      <c r="B21" s="50" t="s">
        <v>36</v>
      </c>
      <c r="C21" s="40">
        <v>34931</v>
      </c>
      <c r="D21" s="71"/>
      <c r="E21" s="42">
        <v>0</v>
      </c>
      <c r="F21" s="23">
        <f t="shared" si="6"/>
        <v>34931</v>
      </c>
      <c r="G21" s="40">
        <v>11700</v>
      </c>
      <c r="H21" s="40">
        <v>11700</v>
      </c>
      <c r="I21" s="40">
        <v>11531</v>
      </c>
      <c r="J21" s="41">
        <v>0</v>
      </c>
      <c r="K21" s="41">
        <v>0</v>
      </c>
      <c r="L21" s="41">
        <v>0</v>
      </c>
      <c r="M21" s="35">
        <v>0</v>
      </c>
      <c r="N21" s="35">
        <v>0</v>
      </c>
      <c r="O21" s="35">
        <v>0</v>
      </c>
      <c r="P21" s="24">
        <f t="shared" si="7"/>
        <v>23231</v>
      </c>
      <c r="Q21" s="32">
        <f t="shared" si="1"/>
        <v>0.05781303394379916</v>
      </c>
    </row>
    <row r="22" spans="1:17" ht="26.25" customHeight="1">
      <c r="A22" s="8">
        <v>3</v>
      </c>
      <c r="B22" s="29" t="s">
        <v>37</v>
      </c>
      <c r="C22" s="40">
        <v>78000</v>
      </c>
      <c r="D22" s="71">
        <v>39033</v>
      </c>
      <c r="E22" s="42">
        <v>0</v>
      </c>
      <c r="F22" s="23">
        <f t="shared" si="6"/>
        <v>38967</v>
      </c>
      <c r="G22" s="40">
        <v>38967</v>
      </c>
      <c r="H22" s="40">
        <v>0</v>
      </c>
      <c r="I22" s="40">
        <v>0</v>
      </c>
      <c r="J22" s="41">
        <v>0</v>
      </c>
      <c r="K22" s="41">
        <v>0</v>
      </c>
      <c r="L22" s="41">
        <v>0</v>
      </c>
      <c r="M22" s="35">
        <v>0</v>
      </c>
      <c r="N22" s="35">
        <v>0</v>
      </c>
      <c r="O22" s="35">
        <v>0</v>
      </c>
      <c r="P22" s="24">
        <f t="shared" si="7"/>
        <v>0</v>
      </c>
      <c r="Q22" s="32">
        <f t="shared" si="1"/>
        <v>0</v>
      </c>
    </row>
    <row r="23" spans="1:17" ht="26.25" customHeight="1">
      <c r="A23" s="8">
        <v>4</v>
      </c>
      <c r="B23" s="52" t="s">
        <v>38</v>
      </c>
      <c r="C23" s="53">
        <v>46800</v>
      </c>
      <c r="D23" s="72">
        <v>23452</v>
      </c>
      <c r="E23" s="55">
        <v>0</v>
      </c>
      <c r="F23" s="23">
        <f t="shared" si="6"/>
        <v>23348</v>
      </c>
      <c r="G23" s="53">
        <v>23348</v>
      </c>
      <c r="H23" s="53">
        <v>0</v>
      </c>
      <c r="I23" s="53">
        <v>0</v>
      </c>
      <c r="J23" s="56">
        <v>0</v>
      </c>
      <c r="K23" s="56">
        <v>0</v>
      </c>
      <c r="L23" s="56">
        <v>0</v>
      </c>
      <c r="M23" s="35">
        <v>0</v>
      </c>
      <c r="N23" s="35">
        <v>0</v>
      </c>
      <c r="O23" s="35">
        <v>0</v>
      </c>
      <c r="P23" s="24">
        <f t="shared" si="7"/>
        <v>0</v>
      </c>
      <c r="Q23" s="32">
        <f t="shared" si="1"/>
        <v>0</v>
      </c>
    </row>
    <row r="24" spans="1:17" ht="12.75">
      <c r="A24" s="8">
        <v>5</v>
      </c>
      <c r="B24" s="57" t="s">
        <v>39</v>
      </c>
      <c r="C24" s="40">
        <v>90000</v>
      </c>
      <c r="D24" s="40">
        <v>70000</v>
      </c>
      <c r="E24" s="42">
        <v>0</v>
      </c>
      <c r="F24" s="30">
        <f t="shared" si="6"/>
        <v>20000</v>
      </c>
      <c r="G24" s="40">
        <v>20000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35">
        <v>0</v>
      </c>
      <c r="N24" s="35">
        <v>0</v>
      </c>
      <c r="O24" s="35">
        <v>0</v>
      </c>
      <c r="P24" s="24">
        <f t="shared" si="7"/>
        <v>0</v>
      </c>
      <c r="Q24" s="32">
        <f t="shared" si="1"/>
        <v>0</v>
      </c>
    </row>
    <row r="25" spans="1:17" ht="12.75">
      <c r="A25" s="8">
        <v>6</v>
      </c>
      <c r="B25" s="58" t="s">
        <v>40</v>
      </c>
      <c r="C25" s="40">
        <v>106000</v>
      </c>
      <c r="D25" s="40">
        <v>0</v>
      </c>
      <c r="E25" s="42">
        <v>0</v>
      </c>
      <c r="F25" s="30">
        <f t="shared" si="6"/>
        <v>106000</v>
      </c>
      <c r="G25" s="40">
        <v>27250</v>
      </c>
      <c r="H25" s="40">
        <v>28750</v>
      </c>
      <c r="I25" s="40">
        <v>25000</v>
      </c>
      <c r="J25" s="40">
        <v>25000</v>
      </c>
      <c r="K25" s="41">
        <v>0</v>
      </c>
      <c r="L25" s="41">
        <v>0</v>
      </c>
      <c r="M25" s="35">
        <v>0</v>
      </c>
      <c r="N25" s="35">
        <v>0</v>
      </c>
      <c r="O25" s="35">
        <v>0</v>
      </c>
      <c r="P25" s="24">
        <f t="shared" si="7"/>
        <v>78750</v>
      </c>
      <c r="Q25" s="32">
        <f t="shared" si="1"/>
        <v>0.195978495246618</v>
      </c>
    </row>
    <row r="26" spans="1:17" ht="12.75">
      <c r="A26" s="8">
        <v>7</v>
      </c>
      <c r="B26" s="58" t="s">
        <v>50</v>
      </c>
      <c r="C26" s="40">
        <v>0</v>
      </c>
      <c r="D26" s="40">
        <v>0</v>
      </c>
      <c r="E26" s="74">
        <v>294105</v>
      </c>
      <c r="F26" s="30">
        <f t="shared" si="6"/>
        <v>294105</v>
      </c>
      <c r="G26" s="40">
        <v>0</v>
      </c>
      <c r="H26" s="40">
        <f>'Prognoza długu przed umorzeniam'!H28+'Prognoza długu przed umorzeniam'!H29</f>
        <v>74000</v>
      </c>
      <c r="I26" s="40">
        <f>'Prognoza długu przed umorzeniam'!I28+'Prognoza długu przed umorzeniam'!I29</f>
        <v>74000</v>
      </c>
      <c r="J26" s="40">
        <f>'Prognoza długu przed umorzeniam'!J28+'Prognoza długu przed umorzeniam'!J29</f>
        <v>73053</v>
      </c>
      <c r="K26" s="40">
        <f>'Prognoza długu przed umorzeniam'!K28+'Prognoza długu przed umorzeniam'!K29</f>
        <v>73052</v>
      </c>
      <c r="L26" s="40">
        <f>'Prognoza długu przed umorzeniam'!L28+'Prognoza długu przed umorzeniam'!L29</f>
        <v>0</v>
      </c>
      <c r="M26" s="35">
        <v>0</v>
      </c>
      <c r="N26" s="35">
        <v>0</v>
      </c>
      <c r="O26" s="35">
        <v>0</v>
      </c>
      <c r="P26" s="24">
        <f>E26-G26</f>
        <v>294105</v>
      </c>
      <c r="Q26" s="32">
        <f t="shared" si="1"/>
        <v>0.7319143535810361</v>
      </c>
    </row>
    <row r="27" spans="1:17" ht="12.75">
      <c r="A27" s="8">
        <v>8</v>
      </c>
      <c r="B27" s="58" t="s">
        <v>41</v>
      </c>
      <c r="C27" s="59">
        <v>152100</v>
      </c>
      <c r="D27" s="59">
        <v>0</v>
      </c>
      <c r="E27" s="42">
        <v>0</v>
      </c>
      <c r="F27" s="30">
        <f>C27-D27+E27</f>
        <v>152100</v>
      </c>
      <c r="G27" s="35">
        <v>14300</v>
      </c>
      <c r="H27" s="35">
        <v>65300</v>
      </c>
      <c r="I27" s="35">
        <v>36500</v>
      </c>
      <c r="J27" s="35">
        <v>36000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24">
        <f>F27-G27</f>
        <v>137800</v>
      </c>
      <c r="Q27" s="32">
        <f>P27/$G$5*100</f>
        <v>0.34293125898392335</v>
      </c>
    </row>
    <row r="28" spans="1:17" ht="12.75">
      <c r="A28" s="1"/>
      <c r="B28" s="60"/>
      <c r="C28" s="60"/>
      <c r="D28" s="60"/>
      <c r="E28" s="60"/>
      <c r="F28" s="60"/>
      <c r="G28" s="61"/>
      <c r="H28" s="61"/>
      <c r="M28" s="63"/>
      <c r="N28" s="63"/>
      <c r="O28" s="63"/>
      <c r="P28" s="64"/>
      <c r="Q28" s="1"/>
    </row>
    <row r="29" spans="1:17" ht="12.75">
      <c r="A29" s="2"/>
      <c r="B29" s="2"/>
      <c r="C29" s="2"/>
      <c r="D29" s="2"/>
      <c r="E29" s="2"/>
      <c r="F29" s="2"/>
      <c r="G29" s="66"/>
      <c r="H29" s="66"/>
      <c r="L29" s="62" t="s">
        <v>42</v>
      </c>
      <c r="M29" s="62"/>
      <c r="N29" s="63"/>
      <c r="O29" s="63"/>
      <c r="P29" s="68"/>
      <c r="Q29" s="65"/>
    </row>
    <row r="30" spans="1:17" ht="12.75">
      <c r="A30" s="2"/>
      <c r="B30" s="2"/>
      <c r="C30" s="2"/>
      <c r="D30" s="2"/>
      <c r="E30" s="2"/>
      <c r="F30" s="2"/>
      <c r="G30" s="1"/>
      <c r="H30" s="61"/>
      <c r="L30" s="67"/>
      <c r="M30" s="67"/>
      <c r="N30" s="68"/>
      <c r="O30" s="68"/>
      <c r="P30" s="68"/>
      <c r="Q30" s="1"/>
    </row>
    <row r="31" spans="12:15" ht="12.75">
      <c r="L31" s="97" t="s">
        <v>43</v>
      </c>
      <c r="M31" s="97"/>
      <c r="N31" s="97"/>
      <c r="O31" s="68"/>
    </row>
  </sheetData>
  <mergeCells count="6">
    <mergeCell ref="L31:N31"/>
    <mergeCell ref="A4:A5"/>
    <mergeCell ref="B4:F5"/>
    <mergeCell ref="P4:Q4"/>
    <mergeCell ref="P5:P6"/>
    <mergeCell ref="Q5:Q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Skarbnik2</cp:lastModifiedBy>
  <cp:lastPrinted>2008-08-18T12:28:45Z</cp:lastPrinted>
  <dcterms:created xsi:type="dcterms:W3CDTF">2006-09-28T16:24:33Z</dcterms:created>
  <dcterms:modified xsi:type="dcterms:W3CDTF">2008-08-18T12:29:12Z</dcterms:modified>
  <cp:category/>
  <cp:version/>
  <cp:contentType/>
  <cp:contentStatus/>
</cp:coreProperties>
</file>