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'Arkusz1'!$A$1:$N$47</definedName>
  </definedNames>
  <calcPr fullCalcOnLoad="1"/>
</workbook>
</file>

<file path=xl/sharedStrings.xml><?xml version="1.0" encoding="utf-8"?>
<sst xmlns="http://schemas.openxmlformats.org/spreadsheetml/2006/main" count="98" uniqueCount="43">
  <si>
    <t>Lp.</t>
  </si>
  <si>
    <t>Wyszczególnienie</t>
  </si>
  <si>
    <t>Klasyfikacja budżetowa środków ujętych w budżecie</t>
  </si>
  <si>
    <t>Wydatki w okresie realizacji projektu (całkowita wartość projektu, udział własny w projekcie)</t>
  </si>
  <si>
    <t>W tym:</t>
  </si>
  <si>
    <t>Środki z budżetu krajowego</t>
  </si>
  <si>
    <t>Środki z budżetu UE</t>
  </si>
  <si>
    <t>Wydatki razem</t>
  </si>
  <si>
    <t>Z tego:</t>
  </si>
  <si>
    <t>Z tego źródła finasowania</t>
  </si>
  <si>
    <t>Z tego źródła finansowania</t>
  </si>
  <si>
    <t>Dział</t>
  </si>
  <si>
    <t>Rozdział</t>
  </si>
  <si>
    <t>Dotacje</t>
  </si>
  <si>
    <t>Środki własne powiatu</t>
  </si>
  <si>
    <t>Pożyczki na prefi. z budż. państwa</t>
  </si>
  <si>
    <t>Dotacje lub inne środki</t>
  </si>
  <si>
    <t>I</t>
  </si>
  <si>
    <t>x</t>
  </si>
  <si>
    <t>Wydatki własne- udział własny</t>
  </si>
  <si>
    <t>z tego 2007</t>
  </si>
  <si>
    <t>Wydatki inwestycyjne razem</t>
  </si>
  <si>
    <t>Regionalny program Operacyjny Województwa Mazowieckiego</t>
  </si>
  <si>
    <t>Priorytet 3-Regionalny system transportowy</t>
  </si>
  <si>
    <t>Nazwa projektu: przebudowa drogi Nr P3014W Raciąż - Radzanów</t>
  </si>
  <si>
    <t xml:space="preserve">Nazwa projektu:Przebudowa drogi dr.Nr P 2306W Nowa Wieś - granica woj..Załęże - Kuklin  </t>
  </si>
  <si>
    <t>Nazwa projektu:   Przebudowa dr. Nr P2361W Szemplino - Brzozowo Maje- Dzierzgowo-Rzęgnowo-Grójec-Klewki</t>
  </si>
  <si>
    <t xml:space="preserve">Wydatki inwestycyjne razem </t>
  </si>
  <si>
    <t>2008r</t>
  </si>
  <si>
    <t>Planowane wydatki                                                                                                                                                                              2008 r.</t>
  </si>
  <si>
    <t xml:space="preserve">Wydatki na programy i projekty  realizowane ze środków określonych w art. 5 ust.1 pkt 2 ustawy o finansach publicznych </t>
  </si>
  <si>
    <t>III</t>
  </si>
  <si>
    <t>Wydatki bieżące razem</t>
  </si>
  <si>
    <t xml:space="preserve">Program Operacyjny Kapitał Ludzki </t>
  </si>
  <si>
    <t>Priotytet VI: Rynek pracy otwarty dla wszystkich</t>
  </si>
  <si>
    <t>Działanie:  6.1 Poprawa dostepu do atrudnienia oraz wspieranie aktywności zawodowej osób bezrobotnych w regionie</t>
  </si>
  <si>
    <t>Poddziałanie: 6.1.2: Wspieranie powiatowych i wojewódzkich urzedów pracy w realizacji zadań na rzecz aktywizacji zawodowej osób bezrobotnych w regionie</t>
  </si>
  <si>
    <t>Projekt: Twoja praca szansa dla innych</t>
  </si>
  <si>
    <t>Wydatki bieżące ogółem z tego:</t>
  </si>
  <si>
    <t xml:space="preserve">Załącznik Nr 4 do uchwały Rady Powiatu </t>
  </si>
  <si>
    <t>Mławskiego Nr XVII/120/2008 z dnia 30.05.2008 r.</t>
  </si>
  <si>
    <t>Wiceprzewodniczący Rady Powiatu Mławskiego</t>
  </si>
  <si>
    <t>Jan Łukasik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</si>
</sst>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sz val="10"/>
      <name val="Arial CE"/>
      <family val="2"/>
    </font>
    <font>
      <b/>
      <sz val="8"/>
      <color indexed="9"/>
      <name val="Arial CE"/>
      <family val="2"/>
    </font>
    <font>
      <sz val="8"/>
      <name val="Arial"/>
      <family val="0"/>
    </font>
    <font>
      <i/>
      <u val="single"/>
      <sz val="12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/>
    </xf>
    <xf numFmtId="0" fontId="3" fillId="3" borderId="0" xfId="0" applyFont="1" applyFill="1" applyAlignment="1">
      <alignment/>
    </xf>
    <xf numFmtId="0" fontId="3" fillId="2" borderId="1" xfId="0" applyFont="1" applyFill="1" applyBorder="1" applyAlignment="1">
      <alignment/>
    </xf>
    <xf numFmtId="3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0" xfId="0" applyFont="1" applyFill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7" fillId="3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centerContinuous"/>
    </xf>
    <xf numFmtId="0" fontId="5" fillId="3" borderId="1" xfId="0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0" fontId="7" fillId="3" borderId="0" xfId="0" applyFont="1" applyFill="1" applyAlignment="1">
      <alignment/>
    </xf>
    <xf numFmtId="0" fontId="5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right"/>
    </xf>
    <xf numFmtId="3" fontId="5" fillId="4" borderId="1" xfId="0" applyNumberFormat="1" applyFont="1" applyFill="1" applyBorder="1" applyAlignment="1">
      <alignment horizontal="center"/>
    </xf>
    <xf numFmtId="0" fontId="5" fillId="4" borderId="0" xfId="0" applyFont="1" applyFill="1" applyAlignment="1">
      <alignment/>
    </xf>
    <xf numFmtId="0" fontId="4" fillId="2" borderId="1" xfId="0" applyFont="1" applyFill="1" applyBorder="1" applyAlignment="1">
      <alignment horizontal="left" wrapText="1"/>
    </xf>
    <xf numFmtId="3" fontId="5" fillId="2" borderId="3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left" wrapText="1"/>
    </xf>
    <xf numFmtId="3" fontId="5" fillId="4" borderId="3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right"/>
    </xf>
    <xf numFmtId="3" fontId="2" fillId="0" borderId="4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3" fillId="2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 vertical="center"/>
    </xf>
    <xf numFmtId="4" fontId="5" fillId="4" borderId="1" xfId="0" applyNumberFormat="1" applyFont="1" applyFill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4" fillId="2" borderId="0" xfId="0" applyFont="1" applyFill="1" applyAlignment="1">
      <alignment wrapText="1"/>
    </xf>
    <xf numFmtId="0" fontId="2" fillId="0" borderId="2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4"/>
  <sheetViews>
    <sheetView tabSelected="1" workbookViewId="0" topLeftCell="E27">
      <selection activeCell="A1" sqref="A1:N47"/>
    </sheetView>
  </sheetViews>
  <sheetFormatPr defaultColWidth="9.140625" defaultRowHeight="12.75"/>
  <cols>
    <col min="1" max="1" width="3.28125" style="0" customWidth="1"/>
    <col min="2" max="2" width="49.8515625" style="0" customWidth="1"/>
    <col min="3" max="3" width="5.7109375" style="0" customWidth="1"/>
    <col min="4" max="4" width="6.57421875" style="0" customWidth="1"/>
    <col min="5" max="5" width="11.00390625" style="0" customWidth="1"/>
    <col min="6" max="6" width="9.8515625" style="0" customWidth="1"/>
    <col min="7" max="7" width="10.140625" style="0" customWidth="1"/>
    <col min="8" max="8" width="9.8515625" style="0" customWidth="1"/>
    <col min="9" max="9" width="10.421875" style="0" customWidth="1"/>
    <col min="10" max="10" width="7.8515625" style="0" customWidth="1"/>
    <col min="11" max="11" width="10.140625" style="0" customWidth="1"/>
    <col min="12" max="12" width="9.7109375" style="0" customWidth="1"/>
    <col min="13" max="13" width="8.7109375" style="0" customWidth="1"/>
    <col min="14" max="14" width="10.00390625" style="0" customWidth="1"/>
  </cols>
  <sheetData>
    <row r="2" ht="12.75">
      <c r="I2" t="s">
        <v>39</v>
      </c>
    </row>
    <row r="3" ht="12.75">
      <c r="I3" t="s">
        <v>40</v>
      </c>
    </row>
    <row r="5" spans="1:14" ht="12.75">
      <c r="A5" s="72" t="s">
        <v>30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7" spans="1:14" s="3" customFormat="1" ht="24.75" customHeight="1">
      <c r="A7" s="73" t="s">
        <v>0</v>
      </c>
      <c r="B7" s="73" t="s">
        <v>1</v>
      </c>
      <c r="C7" s="74" t="s">
        <v>2</v>
      </c>
      <c r="D7" s="75"/>
      <c r="E7" s="73" t="s">
        <v>3</v>
      </c>
      <c r="F7" s="80" t="s">
        <v>4</v>
      </c>
      <c r="G7" s="80"/>
      <c r="H7" s="81" t="s">
        <v>29</v>
      </c>
      <c r="I7" s="81"/>
      <c r="J7" s="81"/>
      <c r="K7" s="81"/>
      <c r="L7" s="81"/>
      <c r="M7" s="81"/>
      <c r="N7" s="81"/>
    </row>
    <row r="8" spans="1:14" s="3" customFormat="1" ht="11.25">
      <c r="A8" s="73"/>
      <c r="B8" s="73"/>
      <c r="C8" s="76"/>
      <c r="D8" s="77"/>
      <c r="E8" s="73"/>
      <c r="F8" s="73" t="s">
        <v>5</v>
      </c>
      <c r="G8" s="73" t="s">
        <v>6</v>
      </c>
      <c r="H8" s="73" t="s">
        <v>7</v>
      </c>
      <c r="I8" s="82" t="s">
        <v>8</v>
      </c>
      <c r="J8" s="82"/>
      <c r="K8" s="82"/>
      <c r="L8" s="82"/>
      <c r="M8" s="82"/>
      <c r="N8" s="82"/>
    </row>
    <row r="9" spans="1:14" s="3" customFormat="1" ht="11.25">
      <c r="A9" s="73"/>
      <c r="B9" s="73"/>
      <c r="C9" s="76"/>
      <c r="D9" s="77"/>
      <c r="E9" s="73"/>
      <c r="F9" s="73"/>
      <c r="G9" s="73"/>
      <c r="H9" s="73"/>
      <c r="I9" s="82" t="s">
        <v>5</v>
      </c>
      <c r="J9" s="82"/>
      <c r="K9" s="82"/>
      <c r="L9" s="82" t="s">
        <v>6</v>
      </c>
      <c r="M9" s="82"/>
      <c r="N9" s="82"/>
    </row>
    <row r="10" spans="1:14" s="3" customFormat="1" ht="23.25" customHeight="1">
      <c r="A10" s="73"/>
      <c r="B10" s="73"/>
      <c r="C10" s="78"/>
      <c r="D10" s="79"/>
      <c r="E10" s="73"/>
      <c r="F10" s="73"/>
      <c r="G10" s="73"/>
      <c r="H10" s="73"/>
      <c r="I10" s="73" t="s">
        <v>7</v>
      </c>
      <c r="J10" s="83" t="s">
        <v>9</v>
      </c>
      <c r="K10" s="84"/>
      <c r="L10" s="73" t="s">
        <v>7</v>
      </c>
      <c r="M10" s="85" t="s">
        <v>10</v>
      </c>
      <c r="N10" s="86"/>
    </row>
    <row r="11" spans="1:14" s="3" customFormat="1" ht="46.5" customHeight="1">
      <c r="A11" s="73"/>
      <c r="B11" s="73"/>
      <c r="C11" s="2" t="s">
        <v>11</v>
      </c>
      <c r="D11" s="2" t="s">
        <v>12</v>
      </c>
      <c r="E11" s="73"/>
      <c r="F11" s="73"/>
      <c r="G11" s="73"/>
      <c r="H11" s="73"/>
      <c r="I11" s="73"/>
      <c r="J11" s="2" t="s">
        <v>13</v>
      </c>
      <c r="K11" s="1" t="s">
        <v>14</v>
      </c>
      <c r="L11" s="73"/>
      <c r="M11" s="1" t="s">
        <v>15</v>
      </c>
      <c r="N11" s="1" t="s">
        <v>16</v>
      </c>
    </row>
    <row r="12" spans="1:14" s="5" customFormat="1" ht="11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</row>
    <row r="13" spans="1:14" s="5" customFormat="1" ht="11.25">
      <c r="A13" s="6" t="s">
        <v>31</v>
      </c>
      <c r="B13" s="11" t="s">
        <v>32</v>
      </c>
      <c r="C13" s="12"/>
      <c r="D13" s="15"/>
      <c r="E13" s="49">
        <f aca="true" t="shared" si="0" ref="E13:N17">E14</f>
        <v>71052.95</v>
      </c>
      <c r="F13" s="49">
        <f t="shared" si="0"/>
        <v>3432.95</v>
      </c>
      <c r="G13" s="49">
        <f t="shared" si="0"/>
        <v>67620</v>
      </c>
      <c r="H13" s="49">
        <f t="shared" si="0"/>
        <v>71052.95</v>
      </c>
      <c r="I13" s="49">
        <f t="shared" si="0"/>
        <v>3432.95</v>
      </c>
      <c r="J13" s="49">
        <f t="shared" si="0"/>
        <v>0</v>
      </c>
      <c r="K13" s="49">
        <f t="shared" si="0"/>
        <v>3432.95</v>
      </c>
      <c r="L13" s="49">
        <f t="shared" si="0"/>
        <v>67620</v>
      </c>
      <c r="M13" s="49">
        <f t="shared" si="0"/>
        <v>0</v>
      </c>
      <c r="N13" s="49">
        <f t="shared" si="0"/>
        <v>67620</v>
      </c>
    </row>
    <row r="14" spans="1:14" s="5" customFormat="1" ht="11.25">
      <c r="A14" s="25" t="s">
        <v>17</v>
      </c>
      <c r="B14" s="26" t="s">
        <v>33</v>
      </c>
      <c r="C14" s="27" t="s">
        <v>18</v>
      </c>
      <c r="D14" s="27" t="s">
        <v>18</v>
      </c>
      <c r="E14" s="48">
        <f t="shared" si="0"/>
        <v>71052.95</v>
      </c>
      <c r="F14" s="48">
        <f t="shared" si="0"/>
        <v>3432.95</v>
      </c>
      <c r="G14" s="48">
        <f t="shared" si="0"/>
        <v>67620</v>
      </c>
      <c r="H14" s="48">
        <f t="shared" si="0"/>
        <v>71052.95</v>
      </c>
      <c r="I14" s="48">
        <f t="shared" si="0"/>
        <v>3432.95</v>
      </c>
      <c r="J14" s="48">
        <f t="shared" si="0"/>
        <v>0</v>
      </c>
      <c r="K14" s="48">
        <f t="shared" si="0"/>
        <v>3432.95</v>
      </c>
      <c r="L14" s="48">
        <f t="shared" si="0"/>
        <v>67620</v>
      </c>
      <c r="M14" s="48">
        <f t="shared" si="0"/>
        <v>0</v>
      </c>
      <c r="N14" s="48">
        <f t="shared" si="0"/>
        <v>67620</v>
      </c>
    </row>
    <row r="15" spans="1:14" s="5" customFormat="1" ht="11.25">
      <c r="A15" s="9">
        <v>1.1</v>
      </c>
      <c r="B15" s="65" t="s">
        <v>34</v>
      </c>
      <c r="C15" s="68" t="s">
        <v>18</v>
      </c>
      <c r="D15" s="16" t="s">
        <v>18</v>
      </c>
      <c r="E15" s="48">
        <f>E16</f>
        <v>71052.95</v>
      </c>
      <c r="F15" s="48">
        <f t="shared" si="0"/>
        <v>3432.95</v>
      </c>
      <c r="G15" s="48">
        <f t="shared" si="0"/>
        <v>67620</v>
      </c>
      <c r="H15" s="48">
        <f t="shared" si="0"/>
        <v>71052.95</v>
      </c>
      <c r="I15" s="48">
        <f t="shared" si="0"/>
        <v>3432.95</v>
      </c>
      <c r="J15" s="48">
        <f t="shared" si="0"/>
        <v>0</v>
      </c>
      <c r="K15" s="48">
        <f t="shared" si="0"/>
        <v>3432.95</v>
      </c>
      <c r="L15" s="48">
        <f t="shared" si="0"/>
        <v>67620</v>
      </c>
      <c r="M15" s="48">
        <f t="shared" si="0"/>
        <v>0</v>
      </c>
      <c r="N15" s="48">
        <f t="shared" si="0"/>
        <v>67620</v>
      </c>
    </row>
    <row r="16" spans="1:14" s="5" customFormat="1" ht="33.75">
      <c r="A16" s="25"/>
      <c r="B16" s="66" t="s">
        <v>35</v>
      </c>
      <c r="C16" s="27" t="s">
        <v>18</v>
      </c>
      <c r="D16" s="27" t="s">
        <v>18</v>
      </c>
      <c r="E16" s="48">
        <f>E17</f>
        <v>71052.95</v>
      </c>
      <c r="F16" s="48">
        <f t="shared" si="0"/>
        <v>3432.95</v>
      </c>
      <c r="G16" s="48">
        <f t="shared" si="0"/>
        <v>67620</v>
      </c>
      <c r="H16" s="48">
        <f t="shared" si="0"/>
        <v>71052.95</v>
      </c>
      <c r="I16" s="48">
        <f t="shared" si="0"/>
        <v>3432.95</v>
      </c>
      <c r="J16" s="48">
        <f t="shared" si="0"/>
        <v>0</v>
      </c>
      <c r="K16" s="48">
        <f t="shared" si="0"/>
        <v>3432.95</v>
      </c>
      <c r="L16" s="48">
        <f t="shared" si="0"/>
        <v>67620</v>
      </c>
      <c r="M16" s="48">
        <f t="shared" si="0"/>
        <v>0</v>
      </c>
      <c r="N16" s="48">
        <f t="shared" si="0"/>
        <v>67620</v>
      </c>
    </row>
    <row r="17" spans="1:14" s="5" customFormat="1" ht="33.75">
      <c r="A17" s="25"/>
      <c r="B17" s="66" t="s">
        <v>36</v>
      </c>
      <c r="C17" s="27" t="s">
        <v>18</v>
      </c>
      <c r="D17" s="27" t="s">
        <v>18</v>
      </c>
      <c r="E17" s="48">
        <f>E18</f>
        <v>71052.95</v>
      </c>
      <c r="F17" s="48">
        <f t="shared" si="0"/>
        <v>3432.95</v>
      </c>
      <c r="G17" s="48">
        <f t="shared" si="0"/>
        <v>67620</v>
      </c>
      <c r="H17" s="48">
        <f t="shared" si="0"/>
        <v>71052.95</v>
      </c>
      <c r="I17" s="48">
        <f t="shared" si="0"/>
        <v>3432.95</v>
      </c>
      <c r="J17" s="48">
        <f t="shared" si="0"/>
        <v>0</v>
      </c>
      <c r="K17" s="48">
        <f t="shared" si="0"/>
        <v>3432.95</v>
      </c>
      <c r="L17" s="48">
        <f t="shared" si="0"/>
        <v>67620</v>
      </c>
      <c r="M17" s="48">
        <f t="shared" si="0"/>
        <v>0</v>
      </c>
      <c r="N17" s="48">
        <f t="shared" si="0"/>
        <v>67620</v>
      </c>
    </row>
    <row r="18" spans="1:14" s="5" customFormat="1" ht="11.25">
      <c r="A18" s="25"/>
      <c r="B18" s="66" t="s">
        <v>37</v>
      </c>
      <c r="C18" s="27"/>
      <c r="D18" s="27"/>
      <c r="E18" s="52">
        <f>SUM(E19:E20)</f>
        <v>71052.95</v>
      </c>
      <c r="F18" s="52">
        <f aca="true" t="shared" si="1" ref="F18:N18">SUM(F19:F20)</f>
        <v>3432.95</v>
      </c>
      <c r="G18" s="52">
        <f t="shared" si="1"/>
        <v>67620</v>
      </c>
      <c r="H18" s="52">
        <f t="shared" si="1"/>
        <v>71052.95</v>
      </c>
      <c r="I18" s="52">
        <f t="shared" si="1"/>
        <v>3432.95</v>
      </c>
      <c r="J18" s="52">
        <f t="shared" si="1"/>
        <v>0</v>
      </c>
      <c r="K18" s="52">
        <f t="shared" si="1"/>
        <v>3432.95</v>
      </c>
      <c r="L18" s="52">
        <f t="shared" si="1"/>
        <v>67620</v>
      </c>
      <c r="M18" s="52">
        <f t="shared" si="1"/>
        <v>0</v>
      </c>
      <c r="N18" s="52">
        <f t="shared" si="1"/>
        <v>67620</v>
      </c>
    </row>
    <row r="19" spans="1:14" s="5" customFormat="1" ht="11.25">
      <c r="A19" s="29"/>
      <c r="B19" s="67">
        <v>2008</v>
      </c>
      <c r="C19" s="31">
        <v>853</v>
      </c>
      <c r="D19" s="32">
        <v>85333</v>
      </c>
      <c r="E19" s="53">
        <f>F19+G19</f>
        <v>60820</v>
      </c>
      <c r="F19" s="53">
        <f>I19</f>
        <v>1898</v>
      </c>
      <c r="G19" s="53">
        <f>L19</f>
        <v>58922</v>
      </c>
      <c r="H19" s="53">
        <f>I19+L19</f>
        <v>60820</v>
      </c>
      <c r="I19" s="53">
        <f>SUM(J19:K19)</f>
        <v>1898</v>
      </c>
      <c r="J19" s="53"/>
      <c r="K19" s="53">
        <v>1898</v>
      </c>
      <c r="L19" s="54">
        <f>M19+N19</f>
        <v>58922</v>
      </c>
      <c r="M19" s="54"/>
      <c r="N19" s="54">
        <v>58922</v>
      </c>
    </row>
    <row r="20" spans="1:14" s="5" customFormat="1" ht="11.25">
      <c r="A20" s="29"/>
      <c r="B20" s="67">
        <v>2009</v>
      </c>
      <c r="C20" s="31">
        <v>853</v>
      </c>
      <c r="D20" s="32">
        <v>85333</v>
      </c>
      <c r="E20" s="53">
        <f>F20+G20</f>
        <v>10232.95</v>
      </c>
      <c r="F20" s="53">
        <f>I20</f>
        <v>1534.95</v>
      </c>
      <c r="G20" s="53">
        <f>L20</f>
        <v>8698</v>
      </c>
      <c r="H20" s="53">
        <f>I20+L20</f>
        <v>10232.95</v>
      </c>
      <c r="I20" s="53">
        <f>SUM(J20:K20)</f>
        <v>1534.95</v>
      </c>
      <c r="J20" s="53"/>
      <c r="K20" s="53">
        <v>1534.95</v>
      </c>
      <c r="L20" s="54">
        <f>M20+N20</f>
        <v>8698</v>
      </c>
      <c r="M20" s="54"/>
      <c r="N20" s="54">
        <v>8698</v>
      </c>
    </row>
    <row r="21" spans="1:14" s="5" customFormat="1" ht="11.25">
      <c r="A21" s="4"/>
      <c r="B21" s="69" t="s">
        <v>38</v>
      </c>
      <c r="C21" s="4" t="s">
        <v>18</v>
      </c>
      <c r="D21" s="4" t="s">
        <v>18</v>
      </c>
      <c r="E21" s="71">
        <f>E22+E23</f>
        <v>71052.95</v>
      </c>
      <c r="F21" s="71">
        <f aca="true" t="shared" si="2" ref="F21:N21">F22+F23</f>
        <v>3432.95</v>
      </c>
      <c r="G21" s="71">
        <f t="shared" si="2"/>
        <v>67620</v>
      </c>
      <c r="H21" s="71">
        <f t="shared" si="2"/>
        <v>71052.95</v>
      </c>
      <c r="I21" s="71">
        <f t="shared" si="2"/>
        <v>3432.95</v>
      </c>
      <c r="J21" s="71">
        <f t="shared" si="2"/>
        <v>0</v>
      </c>
      <c r="K21" s="71">
        <f t="shared" si="2"/>
        <v>3432.95</v>
      </c>
      <c r="L21" s="71">
        <f t="shared" si="2"/>
        <v>67620</v>
      </c>
      <c r="M21" s="71">
        <f t="shared" si="2"/>
        <v>0</v>
      </c>
      <c r="N21" s="71">
        <f t="shared" si="2"/>
        <v>67620</v>
      </c>
    </row>
    <row r="22" spans="1:14" s="5" customFormat="1" ht="11.25">
      <c r="A22" s="4"/>
      <c r="B22" s="64">
        <v>2008</v>
      </c>
      <c r="C22" s="4" t="s">
        <v>18</v>
      </c>
      <c r="D22" s="4" t="s">
        <v>18</v>
      </c>
      <c r="E22" s="70">
        <f>E19</f>
        <v>60820</v>
      </c>
      <c r="F22" s="70">
        <f aca="true" t="shared" si="3" ref="F22:N22">F19</f>
        <v>1898</v>
      </c>
      <c r="G22" s="70">
        <f t="shared" si="3"/>
        <v>58922</v>
      </c>
      <c r="H22" s="70">
        <f t="shared" si="3"/>
        <v>60820</v>
      </c>
      <c r="I22" s="70">
        <f t="shared" si="3"/>
        <v>1898</v>
      </c>
      <c r="J22" s="70">
        <f t="shared" si="3"/>
        <v>0</v>
      </c>
      <c r="K22" s="70">
        <f t="shared" si="3"/>
        <v>1898</v>
      </c>
      <c r="L22" s="70">
        <f t="shared" si="3"/>
        <v>58922</v>
      </c>
      <c r="M22" s="70">
        <f t="shared" si="3"/>
        <v>0</v>
      </c>
      <c r="N22" s="70">
        <f t="shared" si="3"/>
        <v>58922</v>
      </c>
    </row>
    <row r="23" spans="1:14" s="5" customFormat="1" ht="11.25">
      <c r="A23" s="4"/>
      <c r="B23" s="64">
        <v>2009</v>
      </c>
      <c r="C23" s="4" t="s">
        <v>18</v>
      </c>
      <c r="D23" s="4" t="s">
        <v>18</v>
      </c>
      <c r="E23" s="70">
        <f>E20</f>
        <v>10232.95</v>
      </c>
      <c r="F23" s="70">
        <f aca="true" t="shared" si="4" ref="F23:N23">F20</f>
        <v>1534.95</v>
      </c>
      <c r="G23" s="70">
        <f t="shared" si="4"/>
        <v>8698</v>
      </c>
      <c r="H23" s="70">
        <f t="shared" si="4"/>
        <v>10232.95</v>
      </c>
      <c r="I23" s="70">
        <f t="shared" si="4"/>
        <v>1534.95</v>
      </c>
      <c r="J23" s="70">
        <f t="shared" si="4"/>
        <v>0</v>
      </c>
      <c r="K23" s="70">
        <f t="shared" si="4"/>
        <v>1534.95</v>
      </c>
      <c r="L23" s="70">
        <f t="shared" si="4"/>
        <v>8698</v>
      </c>
      <c r="M23" s="70">
        <f t="shared" si="4"/>
        <v>0</v>
      </c>
      <c r="N23" s="70">
        <f t="shared" si="4"/>
        <v>8698</v>
      </c>
    </row>
    <row r="24" spans="1:15" s="14" customFormat="1" ht="11.25">
      <c r="A24" s="6" t="s">
        <v>17</v>
      </c>
      <c r="B24" s="11" t="s">
        <v>21</v>
      </c>
      <c r="C24" s="12"/>
      <c r="D24" s="15"/>
      <c r="E24" s="49">
        <f aca="true" t="shared" si="5" ref="E24:M24">E25</f>
        <v>8609628</v>
      </c>
      <c r="F24" s="49">
        <f t="shared" si="5"/>
        <v>1291444</v>
      </c>
      <c r="G24" s="49">
        <f t="shared" si="5"/>
        <v>7318184</v>
      </c>
      <c r="H24" s="49">
        <f t="shared" si="5"/>
        <v>8609628</v>
      </c>
      <c r="I24" s="49">
        <f t="shared" si="5"/>
        <v>1291444</v>
      </c>
      <c r="J24" s="49">
        <f t="shared" si="5"/>
        <v>0</v>
      </c>
      <c r="K24" s="49">
        <f t="shared" si="5"/>
        <v>1291444</v>
      </c>
      <c r="L24" s="49">
        <f t="shared" si="5"/>
        <v>7318184</v>
      </c>
      <c r="M24" s="49">
        <f t="shared" si="5"/>
        <v>0</v>
      </c>
      <c r="N24" s="49">
        <f>N25</f>
        <v>7318184</v>
      </c>
      <c r="O24" s="13"/>
    </row>
    <row r="25" spans="1:14" s="28" customFormat="1" ht="11.25">
      <c r="A25" s="25" t="s">
        <v>17</v>
      </c>
      <c r="B25" s="26" t="s">
        <v>22</v>
      </c>
      <c r="C25" s="27" t="s">
        <v>18</v>
      </c>
      <c r="D25" s="27" t="s">
        <v>18</v>
      </c>
      <c r="E25" s="48">
        <f>E28+E33+E38</f>
        <v>8609628</v>
      </c>
      <c r="F25" s="48">
        <f aca="true" t="shared" si="6" ref="F25:N25">F28+F33+F38</f>
        <v>1291444</v>
      </c>
      <c r="G25" s="48">
        <f t="shared" si="6"/>
        <v>7318184</v>
      </c>
      <c r="H25" s="48">
        <f t="shared" si="6"/>
        <v>8609628</v>
      </c>
      <c r="I25" s="48">
        <f t="shared" si="6"/>
        <v>1291444</v>
      </c>
      <c r="J25" s="48">
        <f t="shared" si="6"/>
        <v>0</v>
      </c>
      <c r="K25" s="48">
        <f t="shared" si="6"/>
        <v>1291444</v>
      </c>
      <c r="L25" s="48">
        <f t="shared" si="6"/>
        <v>7318184</v>
      </c>
      <c r="M25" s="48">
        <f t="shared" si="6"/>
        <v>0</v>
      </c>
      <c r="N25" s="48">
        <f t="shared" si="6"/>
        <v>7318184</v>
      </c>
    </row>
    <row r="26" spans="1:14" s="28" customFormat="1" ht="11.25">
      <c r="A26" s="25"/>
      <c r="B26" s="26" t="s">
        <v>23</v>
      </c>
      <c r="C26" s="27" t="s">
        <v>18</v>
      </c>
      <c r="D26" s="27" t="s">
        <v>18</v>
      </c>
      <c r="E26" s="48">
        <f>E27</f>
        <v>265485</v>
      </c>
      <c r="F26" s="48">
        <f aca="true" t="shared" si="7" ref="F26:N26">F27</f>
        <v>265485</v>
      </c>
      <c r="G26" s="48">
        <f t="shared" si="7"/>
        <v>0</v>
      </c>
      <c r="H26" s="48">
        <f t="shared" si="7"/>
        <v>265485</v>
      </c>
      <c r="I26" s="48">
        <f t="shared" si="7"/>
        <v>265485</v>
      </c>
      <c r="J26" s="48">
        <f t="shared" si="7"/>
        <v>0</v>
      </c>
      <c r="K26" s="48">
        <f t="shared" si="7"/>
        <v>265485</v>
      </c>
      <c r="L26" s="48">
        <f t="shared" si="7"/>
        <v>0</v>
      </c>
      <c r="M26" s="48">
        <f t="shared" si="7"/>
        <v>0</v>
      </c>
      <c r="N26" s="48">
        <f t="shared" si="7"/>
        <v>0</v>
      </c>
    </row>
    <row r="27" spans="1:15" s="34" customFormat="1" ht="13.5" customHeight="1">
      <c r="A27" s="29"/>
      <c r="B27" s="30" t="s">
        <v>19</v>
      </c>
      <c r="C27" s="31">
        <v>600</v>
      </c>
      <c r="D27" s="32">
        <v>60014</v>
      </c>
      <c r="E27" s="53">
        <f>F27+G27</f>
        <v>265485</v>
      </c>
      <c r="F27" s="53">
        <f>I27</f>
        <v>265485</v>
      </c>
      <c r="G27" s="53"/>
      <c r="H27" s="53">
        <f>I27+L27</f>
        <v>265485</v>
      </c>
      <c r="I27" s="53">
        <f>SUM(J27:K27)</f>
        <v>265485</v>
      </c>
      <c r="J27" s="53"/>
      <c r="K27" s="53">
        <f>K28</f>
        <v>265485</v>
      </c>
      <c r="L27" s="50">
        <f>M27+N27</f>
        <v>0</v>
      </c>
      <c r="M27" s="54"/>
      <c r="N27" s="54"/>
      <c r="O27" s="33"/>
    </row>
    <row r="28" spans="1:14" s="20" customFormat="1" ht="22.5">
      <c r="A28" s="18"/>
      <c r="B28" s="63" t="s">
        <v>24</v>
      </c>
      <c r="C28" s="19" t="s">
        <v>18</v>
      </c>
      <c r="D28" s="19" t="s">
        <v>18</v>
      </c>
      <c r="E28" s="51">
        <f>SUM(E29,E30)</f>
        <v>1769898</v>
      </c>
      <c r="F28" s="51">
        <f aca="true" t="shared" si="8" ref="F28:N28">SUM(F29,F30)</f>
        <v>265485</v>
      </c>
      <c r="G28" s="51">
        <f t="shared" si="8"/>
        <v>1504413</v>
      </c>
      <c r="H28" s="51">
        <f t="shared" si="8"/>
        <v>1769898</v>
      </c>
      <c r="I28" s="51">
        <f t="shared" si="8"/>
        <v>265485</v>
      </c>
      <c r="J28" s="51">
        <f t="shared" si="8"/>
        <v>0</v>
      </c>
      <c r="K28" s="51">
        <f t="shared" si="8"/>
        <v>265485</v>
      </c>
      <c r="L28" s="51">
        <f t="shared" si="8"/>
        <v>1504413</v>
      </c>
      <c r="M28" s="51">
        <f t="shared" si="8"/>
        <v>0</v>
      </c>
      <c r="N28" s="51">
        <f t="shared" si="8"/>
        <v>1504413</v>
      </c>
    </row>
    <row r="29" spans="1:14" s="38" customFormat="1" ht="11.25">
      <c r="A29" s="35"/>
      <c r="B29" s="36">
        <v>2007</v>
      </c>
      <c r="C29" s="37" t="s">
        <v>18</v>
      </c>
      <c r="D29" s="37" t="s">
        <v>18</v>
      </c>
      <c r="E29" s="55">
        <f>SUM(F29:G29)</f>
        <v>49898</v>
      </c>
      <c r="F29" s="55">
        <f>I29</f>
        <v>49898</v>
      </c>
      <c r="G29" s="55">
        <f>L29</f>
        <v>0</v>
      </c>
      <c r="H29" s="55">
        <f>I29+L29</f>
        <v>49898</v>
      </c>
      <c r="I29" s="55">
        <f>SUM(J29:K29)</f>
        <v>49898</v>
      </c>
      <c r="J29" s="55"/>
      <c r="K29" s="55">
        <v>49898</v>
      </c>
      <c r="L29" s="50">
        <f>M29+N29</f>
        <v>0</v>
      </c>
      <c r="M29" s="55">
        <v>0</v>
      </c>
      <c r="N29" s="55">
        <v>0</v>
      </c>
    </row>
    <row r="30" spans="1:14" s="8" customFormat="1" ht="11.25">
      <c r="A30" s="9"/>
      <c r="B30" s="10">
        <v>2008</v>
      </c>
      <c r="C30" s="16" t="s">
        <v>18</v>
      </c>
      <c r="D30" s="17" t="s">
        <v>18</v>
      </c>
      <c r="E30" s="48">
        <f>SUM(F30:G30)</f>
        <v>1720000</v>
      </c>
      <c r="F30" s="48">
        <f>I30</f>
        <v>215587</v>
      </c>
      <c r="G30" s="48">
        <f>L30</f>
        <v>1504413</v>
      </c>
      <c r="H30" s="48">
        <f>I30+L30</f>
        <v>1720000</v>
      </c>
      <c r="I30" s="48">
        <f>SUM(J30:K30)</f>
        <v>215587</v>
      </c>
      <c r="J30" s="48"/>
      <c r="K30" s="50">
        <v>215587</v>
      </c>
      <c r="L30" s="50">
        <f>M30+N30</f>
        <v>1504413</v>
      </c>
      <c r="M30" s="48">
        <v>0</v>
      </c>
      <c r="N30" s="48">
        <v>1504413</v>
      </c>
    </row>
    <row r="31" spans="1:14" s="28" customFormat="1" ht="11.25">
      <c r="A31" s="25"/>
      <c r="B31" s="26" t="s">
        <v>23</v>
      </c>
      <c r="C31" s="27" t="s">
        <v>18</v>
      </c>
      <c r="D31" s="27" t="s">
        <v>18</v>
      </c>
      <c r="E31" s="52">
        <f>E33</f>
        <v>3118340</v>
      </c>
      <c r="F31" s="52">
        <f aca="true" t="shared" si="9" ref="F31:K31">F33</f>
        <v>467751</v>
      </c>
      <c r="G31" s="52">
        <f t="shared" si="9"/>
        <v>2650589</v>
      </c>
      <c r="H31" s="52">
        <f t="shared" si="9"/>
        <v>3118340</v>
      </c>
      <c r="I31" s="52">
        <f t="shared" si="9"/>
        <v>467751</v>
      </c>
      <c r="J31" s="52">
        <f t="shared" si="9"/>
        <v>0</v>
      </c>
      <c r="K31" s="52">
        <f t="shared" si="9"/>
        <v>467751</v>
      </c>
      <c r="L31" s="50">
        <f>M31+N31</f>
        <v>2650589</v>
      </c>
      <c r="M31" s="52">
        <f>M33</f>
        <v>0</v>
      </c>
      <c r="N31" s="52">
        <f>N33</f>
        <v>2650589</v>
      </c>
    </row>
    <row r="32" spans="1:15" s="34" customFormat="1" ht="13.5" customHeight="1">
      <c r="A32" s="29"/>
      <c r="B32" s="30" t="s">
        <v>19</v>
      </c>
      <c r="C32" s="31">
        <v>600</v>
      </c>
      <c r="D32" s="32">
        <v>60014</v>
      </c>
      <c r="E32" s="53">
        <f>F32+G32</f>
        <v>467751</v>
      </c>
      <c r="F32" s="53">
        <f>I32</f>
        <v>467751</v>
      </c>
      <c r="G32" s="53"/>
      <c r="H32" s="53">
        <f>I32+L32</f>
        <v>467751</v>
      </c>
      <c r="I32" s="53">
        <f>SUM(J32:K32)</f>
        <v>467751</v>
      </c>
      <c r="J32" s="53"/>
      <c r="K32" s="53">
        <f>K33</f>
        <v>467751</v>
      </c>
      <c r="L32" s="50">
        <f>M32+N32</f>
        <v>0</v>
      </c>
      <c r="M32" s="54"/>
      <c r="N32" s="54"/>
      <c r="O32" s="33"/>
    </row>
    <row r="33" spans="1:14" s="20" customFormat="1" ht="22.5">
      <c r="A33" s="18"/>
      <c r="B33" s="39" t="s">
        <v>25</v>
      </c>
      <c r="C33" s="19" t="s">
        <v>18</v>
      </c>
      <c r="D33" s="19" t="s">
        <v>18</v>
      </c>
      <c r="E33" s="51">
        <f>SUM(E34,E35)</f>
        <v>3118340</v>
      </c>
      <c r="F33" s="51">
        <f aca="true" t="shared" si="10" ref="F33:N33">SUM(F34,F35)</f>
        <v>467751</v>
      </c>
      <c r="G33" s="51">
        <f t="shared" si="10"/>
        <v>2650589</v>
      </c>
      <c r="H33" s="51">
        <f t="shared" si="10"/>
        <v>3118340</v>
      </c>
      <c r="I33" s="51">
        <f t="shared" si="10"/>
        <v>467751</v>
      </c>
      <c r="J33" s="51">
        <f t="shared" si="10"/>
        <v>0</v>
      </c>
      <c r="K33" s="51">
        <f t="shared" si="10"/>
        <v>467751</v>
      </c>
      <c r="L33" s="51">
        <f t="shared" si="10"/>
        <v>2650589</v>
      </c>
      <c r="M33" s="51">
        <f t="shared" si="10"/>
        <v>0</v>
      </c>
      <c r="N33" s="51">
        <f t="shared" si="10"/>
        <v>2650589</v>
      </c>
    </row>
    <row r="34" spans="1:14" s="38" customFormat="1" ht="11.25">
      <c r="A34" s="35"/>
      <c r="B34" s="36">
        <v>2007</v>
      </c>
      <c r="C34" s="37" t="s">
        <v>18</v>
      </c>
      <c r="D34" s="37" t="s">
        <v>18</v>
      </c>
      <c r="E34" s="55">
        <f>SUM(F34:G34)</f>
        <v>118340</v>
      </c>
      <c r="F34" s="55">
        <f>I34</f>
        <v>118340</v>
      </c>
      <c r="G34" s="55">
        <f>L34</f>
        <v>0</v>
      </c>
      <c r="H34" s="55">
        <f>I34+L34</f>
        <v>118340</v>
      </c>
      <c r="I34" s="55">
        <f>SUM(J34:K34)</f>
        <v>118340</v>
      </c>
      <c r="J34" s="55"/>
      <c r="K34" s="55">
        <v>118340</v>
      </c>
      <c r="L34" s="50">
        <f>M34+N34</f>
        <v>0</v>
      </c>
      <c r="M34" s="55">
        <v>0</v>
      </c>
      <c r="N34" s="55">
        <v>0</v>
      </c>
    </row>
    <row r="35" spans="1:14" s="8" customFormat="1" ht="11.25">
      <c r="A35" s="9"/>
      <c r="B35" s="10">
        <v>2008</v>
      </c>
      <c r="C35" s="16" t="s">
        <v>18</v>
      </c>
      <c r="D35" s="17" t="s">
        <v>18</v>
      </c>
      <c r="E35" s="48">
        <f>SUM(F35:G35)</f>
        <v>3000000</v>
      </c>
      <c r="F35" s="48">
        <f>I35</f>
        <v>349411</v>
      </c>
      <c r="G35" s="48">
        <f>L35</f>
        <v>2650589</v>
      </c>
      <c r="H35" s="48">
        <f>I35+L35</f>
        <v>3000000</v>
      </c>
      <c r="I35" s="48">
        <f>SUM(J35:K35)</f>
        <v>349411</v>
      </c>
      <c r="J35" s="48"/>
      <c r="K35" s="50">
        <v>349411</v>
      </c>
      <c r="L35" s="50">
        <f>M35+N35</f>
        <v>2650589</v>
      </c>
      <c r="M35" s="48">
        <v>0</v>
      </c>
      <c r="N35" s="48">
        <v>2650589</v>
      </c>
    </row>
    <row r="36" spans="1:14" s="28" customFormat="1" ht="11.25">
      <c r="A36" s="25"/>
      <c r="B36" s="26" t="s">
        <v>23</v>
      </c>
      <c r="C36" s="27" t="s">
        <v>18</v>
      </c>
      <c r="D36" s="27" t="s">
        <v>18</v>
      </c>
      <c r="E36" s="52">
        <f>E38</f>
        <v>3721390</v>
      </c>
      <c r="F36" s="52">
        <f aca="true" t="shared" si="11" ref="F36:K36">F38</f>
        <v>558208</v>
      </c>
      <c r="G36" s="52">
        <f t="shared" si="11"/>
        <v>3163182</v>
      </c>
      <c r="H36" s="52">
        <f t="shared" si="11"/>
        <v>3721390</v>
      </c>
      <c r="I36" s="52">
        <f t="shared" si="11"/>
        <v>558208</v>
      </c>
      <c r="J36" s="52">
        <f t="shared" si="11"/>
        <v>0</v>
      </c>
      <c r="K36" s="52">
        <f t="shared" si="11"/>
        <v>558208</v>
      </c>
      <c r="L36" s="50">
        <f>M36+N36</f>
        <v>3163182</v>
      </c>
      <c r="M36" s="52">
        <f>M38</f>
        <v>0</v>
      </c>
      <c r="N36" s="52">
        <f>N38</f>
        <v>3163182</v>
      </c>
    </row>
    <row r="37" spans="1:15" s="34" customFormat="1" ht="13.5" customHeight="1">
      <c r="A37" s="29"/>
      <c r="B37" s="30" t="s">
        <v>19</v>
      </c>
      <c r="C37" s="31">
        <v>600</v>
      </c>
      <c r="D37" s="32">
        <v>60014</v>
      </c>
      <c r="E37" s="53">
        <f>F37+G37</f>
        <v>558208</v>
      </c>
      <c r="F37" s="53">
        <f>I37</f>
        <v>558208</v>
      </c>
      <c r="G37" s="53"/>
      <c r="H37" s="53">
        <f>I37+L37</f>
        <v>558208</v>
      </c>
      <c r="I37" s="53">
        <f>SUM(J37:K37)</f>
        <v>558208</v>
      </c>
      <c r="J37" s="53"/>
      <c r="K37" s="53">
        <f>K38</f>
        <v>558208</v>
      </c>
      <c r="L37" s="50">
        <f>M37+N37</f>
        <v>0</v>
      </c>
      <c r="M37" s="54"/>
      <c r="N37" s="54"/>
      <c r="O37" s="33"/>
    </row>
    <row r="38" spans="1:14" s="20" customFormat="1" ht="22.5">
      <c r="A38" s="40"/>
      <c r="B38" s="41" t="s">
        <v>26</v>
      </c>
      <c r="C38" s="19" t="s">
        <v>18</v>
      </c>
      <c r="D38" s="19" t="s">
        <v>18</v>
      </c>
      <c r="E38" s="51">
        <f>SUM(E39,E40)</f>
        <v>3721390</v>
      </c>
      <c r="F38" s="51">
        <f aca="true" t="shared" si="12" ref="F38:N38">SUM(F39,F40)</f>
        <v>558208</v>
      </c>
      <c r="G38" s="51">
        <f t="shared" si="12"/>
        <v>3163182</v>
      </c>
      <c r="H38" s="51">
        <f t="shared" si="12"/>
        <v>3721390</v>
      </c>
      <c r="I38" s="51">
        <f t="shared" si="12"/>
        <v>558208</v>
      </c>
      <c r="J38" s="51">
        <f t="shared" si="12"/>
        <v>0</v>
      </c>
      <c r="K38" s="51">
        <f t="shared" si="12"/>
        <v>558208</v>
      </c>
      <c r="L38" s="51">
        <f t="shared" si="12"/>
        <v>3163182</v>
      </c>
      <c r="M38" s="51">
        <f t="shared" si="12"/>
        <v>0</v>
      </c>
      <c r="N38" s="51">
        <f t="shared" si="12"/>
        <v>3163182</v>
      </c>
    </row>
    <row r="39" spans="1:14" s="38" customFormat="1" ht="11.25">
      <c r="A39" s="42"/>
      <c r="B39" s="43">
        <v>2007</v>
      </c>
      <c r="C39" s="37" t="s">
        <v>18</v>
      </c>
      <c r="D39" s="37" t="s">
        <v>18</v>
      </c>
      <c r="E39" s="55">
        <f>SUM(F39:G39)</f>
        <v>121390</v>
      </c>
      <c r="F39" s="55">
        <f>I39</f>
        <v>121390</v>
      </c>
      <c r="G39" s="55">
        <f>L39</f>
        <v>0</v>
      </c>
      <c r="H39" s="55">
        <f>I39+L39</f>
        <v>121390</v>
      </c>
      <c r="I39" s="55">
        <f>SUM(J39:K39)</f>
        <v>121390</v>
      </c>
      <c r="J39" s="55"/>
      <c r="K39" s="55">
        <v>121390</v>
      </c>
      <c r="L39" s="50">
        <f>M39+N39</f>
        <v>0</v>
      </c>
      <c r="M39" s="55">
        <v>0</v>
      </c>
      <c r="N39" s="55">
        <v>0</v>
      </c>
    </row>
    <row r="40" spans="1:14" s="8" customFormat="1" ht="11.25">
      <c r="A40" s="44"/>
      <c r="B40" s="45">
        <v>2008</v>
      </c>
      <c r="C40" s="46" t="s">
        <v>18</v>
      </c>
      <c r="D40" s="46" t="s">
        <v>18</v>
      </c>
      <c r="E40" s="56">
        <f>SUM(F40:G40)</f>
        <v>3600000</v>
      </c>
      <c r="F40" s="56">
        <f>I40</f>
        <v>436818</v>
      </c>
      <c r="G40" s="56">
        <f>L40</f>
        <v>3163182</v>
      </c>
      <c r="H40" s="56">
        <f>I40+L40</f>
        <v>3600000</v>
      </c>
      <c r="I40" s="56">
        <f>SUM(J40:K40)</f>
        <v>436818</v>
      </c>
      <c r="J40" s="56"/>
      <c r="K40" s="57">
        <v>436818</v>
      </c>
      <c r="L40" s="57">
        <f>M40+N40</f>
        <v>3163182</v>
      </c>
      <c r="M40" s="56">
        <v>0</v>
      </c>
      <c r="N40" s="56">
        <v>3163182</v>
      </c>
    </row>
    <row r="41" spans="1:14" s="23" customFormat="1" ht="12.75">
      <c r="A41" s="21"/>
      <c r="B41" s="7" t="s">
        <v>27</v>
      </c>
      <c r="C41" s="22" t="s">
        <v>18</v>
      </c>
      <c r="D41" s="22" t="s">
        <v>18</v>
      </c>
      <c r="E41" s="47">
        <f>E42+E43</f>
        <v>8609628</v>
      </c>
      <c r="F41" s="47">
        <f aca="true" t="shared" si="13" ref="F41:N41">F42+F43</f>
        <v>1291444</v>
      </c>
      <c r="G41" s="47">
        <f t="shared" si="13"/>
        <v>7318184</v>
      </c>
      <c r="H41" s="47">
        <f t="shared" si="13"/>
        <v>8609628</v>
      </c>
      <c r="I41" s="47">
        <f t="shared" si="13"/>
        <v>1291444</v>
      </c>
      <c r="J41" s="47">
        <f t="shared" si="13"/>
        <v>0</v>
      </c>
      <c r="K41" s="47">
        <f t="shared" si="13"/>
        <v>1291444</v>
      </c>
      <c r="L41" s="47">
        <f t="shared" si="13"/>
        <v>7318184</v>
      </c>
      <c r="M41" s="47">
        <f t="shared" si="13"/>
        <v>0</v>
      </c>
      <c r="N41" s="47">
        <f t="shared" si="13"/>
        <v>7318184</v>
      </c>
    </row>
    <row r="42" spans="1:14" s="24" customFormat="1" ht="12.75">
      <c r="A42" s="21"/>
      <c r="B42" s="7" t="s">
        <v>20</v>
      </c>
      <c r="C42" s="22" t="s">
        <v>18</v>
      </c>
      <c r="D42" s="22" t="s">
        <v>18</v>
      </c>
      <c r="E42" s="47">
        <f aca="true" t="shared" si="14" ref="E42:N43">E29+E34+E39</f>
        <v>289628</v>
      </c>
      <c r="F42" s="47">
        <f t="shared" si="14"/>
        <v>289628</v>
      </c>
      <c r="G42" s="47">
        <f t="shared" si="14"/>
        <v>0</v>
      </c>
      <c r="H42" s="47">
        <f t="shared" si="14"/>
        <v>289628</v>
      </c>
      <c r="I42" s="47">
        <f t="shared" si="14"/>
        <v>289628</v>
      </c>
      <c r="J42" s="47">
        <f t="shared" si="14"/>
        <v>0</v>
      </c>
      <c r="K42" s="47">
        <f t="shared" si="14"/>
        <v>289628</v>
      </c>
      <c r="L42" s="47">
        <f t="shared" si="14"/>
        <v>0</v>
      </c>
      <c r="M42" s="47">
        <f t="shared" si="14"/>
        <v>0</v>
      </c>
      <c r="N42" s="47">
        <f t="shared" si="14"/>
        <v>0</v>
      </c>
    </row>
    <row r="43" spans="1:14" s="24" customFormat="1" ht="12.75">
      <c r="A43" s="21"/>
      <c r="B43" s="7" t="s">
        <v>28</v>
      </c>
      <c r="C43" s="22" t="s">
        <v>18</v>
      </c>
      <c r="D43" s="22" t="s">
        <v>18</v>
      </c>
      <c r="E43" s="47">
        <f t="shared" si="14"/>
        <v>8320000</v>
      </c>
      <c r="F43" s="47">
        <f t="shared" si="14"/>
        <v>1001816</v>
      </c>
      <c r="G43" s="47">
        <f t="shared" si="14"/>
        <v>7318184</v>
      </c>
      <c r="H43" s="47">
        <f t="shared" si="14"/>
        <v>8320000</v>
      </c>
      <c r="I43" s="47">
        <f t="shared" si="14"/>
        <v>1001816</v>
      </c>
      <c r="J43" s="47">
        <f t="shared" si="14"/>
        <v>0</v>
      </c>
      <c r="K43" s="47">
        <f t="shared" si="14"/>
        <v>1001816</v>
      </c>
      <c r="L43" s="47">
        <f t="shared" si="14"/>
        <v>7318184</v>
      </c>
      <c r="M43" s="47">
        <f t="shared" si="14"/>
        <v>0</v>
      </c>
      <c r="N43" s="47">
        <f t="shared" si="14"/>
        <v>7318184</v>
      </c>
    </row>
    <row r="44" ht="23.25" customHeight="1"/>
    <row r="45" ht="12.75">
      <c r="J45" t="s">
        <v>41</v>
      </c>
    </row>
    <row r="46" ht="11.25" customHeight="1"/>
    <row r="47" ht="12.75">
      <c r="K47" t="s">
        <v>42</v>
      </c>
    </row>
    <row r="48" spans="6:10" ht="23.25" customHeight="1">
      <c r="F48" s="58"/>
      <c r="G48" s="58"/>
      <c r="H48" s="59"/>
      <c r="I48" s="59"/>
      <c r="J48" s="60"/>
    </row>
    <row r="49" spans="6:10" ht="7.5" customHeight="1">
      <c r="F49" s="60"/>
      <c r="G49" s="60"/>
      <c r="H49" s="59"/>
      <c r="I49" s="59"/>
      <c r="J49" s="60"/>
    </row>
    <row r="50" spans="6:10" ht="15.75">
      <c r="F50" s="61"/>
      <c r="G50" s="61"/>
      <c r="H50" s="59"/>
      <c r="I50" s="59"/>
      <c r="J50" s="60"/>
    </row>
    <row r="51" spans="6:10" ht="15.75">
      <c r="F51" s="61"/>
      <c r="G51" s="61"/>
      <c r="H51" s="59"/>
      <c r="I51" s="59"/>
      <c r="J51" s="60"/>
    </row>
    <row r="52" spans="6:10" ht="15.75">
      <c r="F52" s="61"/>
      <c r="G52" s="61"/>
      <c r="H52" s="59"/>
      <c r="I52" s="59"/>
      <c r="J52" s="60"/>
    </row>
    <row r="53" spans="6:10" ht="15.75">
      <c r="F53" s="61"/>
      <c r="G53" s="61"/>
      <c r="H53" s="59"/>
      <c r="I53" s="59"/>
      <c r="J53" s="60"/>
    </row>
    <row r="54" spans="6:10" ht="15.75">
      <c r="F54" s="62"/>
      <c r="G54" s="60"/>
      <c r="H54" s="59"/>
      <c r="I54" s="59"/>
      <c r="J54" s="60"/>
    </row>
  </sheetData>
  <mergeCells count="17">
    <mergeCell ref="I8:N8"/>
    <mergeCell ref="I9:K9"/>
    <mergeCell ref="L9:N9"/>
    <mergeCell ref="I10:I11"/>
    <mergeCell ref="J10:K10"/>
    <mergeCell ref="L10:L11"/>
    <mergeCell ref="M10:N10"/>
    <mergeCell ref="A5:N5"/>
    <mergeCell ref="A7:A11"/>
    <mergeCell ref="B7:B11"/>
    <mergeCell ref="C7:D10"/>
    <mergeCell ref="E7:E11"/>
    <mergeCell ref="F7:G7"/>
    <mergeCell ref="H7:N7"/>
    <mergeCell ref="F8:F11"/>
    <mergeCell ref="G8:G11"/>
    <mergeCell ref="H8:H11"/>
  </mergeCells>
  <printOptions horizontalCentered="1"/>
  <pageMargins left="0" right="0.1968503937007874" top="0.1968503937007874" bottom="0.1968503937007874" header="0.5118110236220472" footer="0.35433070866141736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Kowalska</dc:creator>
  <cp:keywords/>
  <dc:description/>
  <cp:lastModifiedBy>Mariola</cp:lastModifiedBy>
  <cp:lastPrinted>2008-05-23T08:29:35Z</cp:lastPrinted>
  <dcterms:created xsi:type="dcterms:W3CDTF">2007-04-02T07:30:20Z</dcterms:created>
  <dcterms:modified xsi:type="dcterms:W3CDTF">2008-06-02T09:58:50Z</dcterms:modified>
  <cp:category/>
  <cp:version/>
  <cp:contentType/>
  <cp:contentStatus/>
</cp:coreProperties>
</file>