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Dochody-ogółem" sheetId="1" r:id="rId1"/>
  </sheets>
  <externalReferences>
    <externalReference r:id="rId4"/>
  </externalReferences>
  <definedNames>
    <definedName name="_xlnm.Print_Area" localSheetId="0">'Dochody-ogółem'!$A$1:$E$133</definedName>
  </definedNames>
  <calcPr fullCalcOnLoad="1"/>
</workbook>
</file>

<file path=xl/sharedStrings.xml><?xml version="1.0" encoding="utf-8"?>
<sst xmlns="http://schemas.openxmlformats.org/spreadsheetml/2006/main" count="245" uniqueCount="170">
  <si>
    <t>Załącznik Nr  1 do uchwały Rady</t>
  </si>
  <si>
    <t xml:space="preserve">Dochody budżetu powiatu </t>
  </si>
  <si>
    <t>Powiatu Mławskiego</t>
  </si>
  <si>
    <t>mławskiego na 2006 rok</t>
  </si>
  <si>
    <t>Nr            /2005 z dnia          2005r</t>
  </si>
  <si>
    <t>Klasyfikacja budżetowa</t>
  </si>
  <si>
    <t xml:space="preserve">Treść </t>
  </si>
  <si>
    <t>Plan na 2006 rok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</si>
  <si>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</si>
  <si>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</si>
  <si>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</si>
  <si>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</si>
  <si>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</si>
  <si>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</si>
  <si>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</si>
  <si>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</si>
  <si>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</si>
  <si>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</si>
  <si>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</si>
  <si>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</si>
  <si>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</si>
  <si>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</si>
  <si>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</si>
  <si>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</si>
  <si>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</si>
  <si>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</si>
  <si>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</si>
  <si>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0750</t>
  </si>
  <si>
    <t>Dochody z najmu i dzierżawy składników majatkowych Skarbu Państwa, j.s.t. lub innych jednostek zaliczanych do sektora finansów publicznych oraz innych umów o podobnym charakterze</t>
  </si>
  <si>
    <t>6300</t>
  </si>
  <si>
    <t>Wpływy z tytułu pomocy finansowej udzielanej między j.s.t.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</si>
  <si>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</si>
  <si>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</si>
  <si>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</si>
  <si>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</si>
  <si>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</si>
  <si>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</si>
  <si>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Działalność usługowa</t>
  </si>
  <si>
    <t>Prace geodezyjne i kartograficzne /nieinwestycyjne/</t>
  </si>
  <si>
    <t>Opracowania geodezyjne i kartograficzne</t>
  </si>
  <si>
    <t>Nadzór budowlany</t>
  </si>
  <si>
    <t>6410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</si>
  <si>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</si>
  <si>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</si>
  <si>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</si>
  <si>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</si>
  <si>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</si>
  <si>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Starostwa powiatowe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</si>
  <si>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</si>
  <si>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</si>
  <si>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</si>
  <si>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</si>
  <si>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</si>
  <si>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</si>
  <si>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0870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</si>
  <si>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</si>
  <si>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0920</t>
  </si>
  <si>
    <t>Pozostałe odsetki</t>
  </si>
  <si>
    <t>0970</t>
  </si>
  <si>
    <t>Wpływy z różnych dochodów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</si>
  <si>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</si>
  <si>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</si>
  <si>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</si>
  <si>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</si>
  <si>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</si>
  <si>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</si>
  <si>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</si>
  <si>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756</t>
  </si>
  <si>
    <t xml:space="preserve">Dochody  od osób prawnych, od osób fizycznych i od innych jednostek nieposiadających osobowości prawnej oraz wydatki związane z ich poborem </t>
  </si>
  <si>
    <t>75622</t>
  </si>
  <si>
    <t>Udziały 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</si>
  <si>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</si>
  <si>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</si>
  <si>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</si>
  <si>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</si>
  <si>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</si>
  <si>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</si>
  <si>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</si>
  <si>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 xml:space="preserve">Część oświatowa subwencji ogólnej dla jednostek samorządu terytorialnego 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</si>
  <si>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</si>
  <si>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</si>
  <si>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</si>
  <si>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</si>
  <si>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</si>
  <si>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</si>
  <si>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</si>
  <si>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</si>
  <si>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</si>
  <si>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</si>
  <si>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0830</t>
  </si>
  <si>
    <t>Wpływy z usług</t>
  </si>
  <si>
    <t>80111</t>
  </si>
  <si>
    <t>Gimnzaja specjalne</t>
  </si>
  <si>
    <t>Dochody z najmu i dzierżawy składników majatkowych Skarbu Państwa j.s.t. lub innych jednostek zaliczanych do sektora finansów publicznych oraz innych umów o podobnym charakterze</t>
  </si>
  <si>
    <t>80120</t>
  </si>
  <si>
    <t>Licea ogólnokształcące</t>
  </si>
  <si>
    <t>2707</t>
  </si>
  <si>
    <t>Środki na dofinansowanie własnych zadań bieżących gmin,powiatów, samorządów województw pozyskane z innych źródeł</t>
  </si>
  <si>
    <t>80130</t>
  </si>
  <si>
    <t>Szkoły zawodowe</t>
  </si>
  <si>
    <t>80142</t>
  </si>
  <si>
    <t>Ośrodki szkolenia, dokształcania i doskonalenia kadr</t>
  </si>
  <si>
    <t>803</t>
  </si>
  <si>
    <t>Szkolnictwo wyższe</t>
  </si>
  <si>
    <t>80309</t>
  </si>
  <si>
    <t xml:space="preserve">Pomoc materialna dla studentów 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</si>
  <si>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</si>
  <si>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</si>
  <si>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 xml:space="preserve">2889 </t>
  </si>
  <si>
    <t>851</t>
  </si>
  <si>
    <t>Ochrona zdrowia</t>
  </si>
  <si>
    <t>85111</t>
  </si>
  <si>
    <t>Szpitale ogólne</t>
  </si>
  <si>
    <t>Wpływy z tytułu pomocy finansowej udzielanej między j.s.t. na dofonansowanie własnych zadań inwestycyjnych i zakupów inwestycyjnych</t>
  </si>
  <si>
    <t>85156</t>
  </si>
  <si>
    <t>Składki na ubezpieczenie zdrowotne oraz świadczenia dla osób nie objętych obowiązkiem ubezpieczenia zdrowotnego</t>
  </si>
  <si>
    <t xml:space="preserve">Dotacje celowe otrzymane z budżetu państwa na zadania bieżące z zakresu administracji rządowej oraz inne zadania zlecone ustawami realizowane przez powiat </t>
  </si>
  <si>
    <t>852</t>
  </si>
  <si>
    <t>Pomoc społeczna</t>
  </si>
  <si>
    <t>85201</t>
  </si>
  <si>
    <t xml:space="preserve">Placówki opiekuńczo - wychowawcze  </t>
  </si>
  <si>
    <t>2320</t>
  </si>
  <si>
    <t>Dotacje celowe otrzymane z powiatu na zadania bieżące realizowane na postawie porozumień (umów) między jednostkami samorządu terytorialnego</t>
  </si>
  <si>
    <t>85203</t>
  </si>
  <si>
    <t>Ośrodki wsparcia</t>
  </si>
  <si>
    <t>85204</t>
  </si>
  <si>
    <t>Rodziny zastępcze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</si>
  <si>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</si>
  <si>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</si>
  <si>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</si>
  <si>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</si>
  <si>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</si>
  <si>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</si>
  <si>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</si>
  <si>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</si>
  <si>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2440</t>
  </si>
  <si>
    <t>Dotacje otrzymane z funduszy celowych na realizację zadań bieżących jednostek sektora finansów publicznych</t>
  </si>
  <si>
    <t>85333</t>
  </si>
  <si>
    <t>Powiatowe Urzędy Pracy</t>
  </si>
  <si>
    <t>2700</t>
  </si>
  <si>
    <t>Środki na dofinansowanie własnych zadań bieżących gmin, samorządów województw, pozyskane z innych źródeł</t>
  </si>
  <si>
    <t>2128</t>
  </si>
  <si>
    <t xml:space="preserve">Dotacje celowe otrzymane z budżetu państwa na zadania bieżące realizowane przez powiat na podstawie porozumień z organami administracji rządowej </t>
  </si>
  <si>
    <t>854</t>
  </si>
  <si>
    <t>Edukacyjna opieka wychowawcza</t>
  </si>
  <si>
    <t>85403</t>
  </si>
  <si>
    <t>Specjalne Ośrodki szkolno-wychowawcze</t>
  </si>
  <si>
    <t>0680</t>
  </si>
  <si>
    <t>Wpływy od rodziców z tytułu odpłatności za utrzymanie dzieci (wychowanków) w placówkach opiekuńczo-wychowawczych</t>
  </si>
  <si>
    <t>85406</t>
  </si>
  <si>
    <t>Poradnie psychologiczno-pedagogiczne, w tym poradnie specjalistyczne</t>
  </si>
  <si>
    <t>85410</t>
  </si>
  <si>
    <t xml:space="preserve">Internaty i bursy szkolne </t>
  </si>
  <si>
    <t>85415</t>
  </si>
  <si>
    <t xml:space="preserve">Pomoc materialna dla uczniów </t>
  </si>
  <si>
    <t>926</t>
  </si>
  <si>
    <t>Kultura fizyczna i sport</t>
  </si>
  <si>
    <t>92601</t>
  </si>
  <si>
    <t xml:space="preserve">Obiekty sportowe </t>
  </si>
  <si>
    <t>2310</t>
  </si>
  <si>
    <t>Dotacje celowe otrzymane z gminy na zadania bieżące realizowane na podstawie porozumień (umów) między jednostkami samorządu terytorialnego</t>
  </si>
  <si>
    <t>OGÓŁEM:</t>
  </si>
  <si>
    <t>Przychód</t>
  </si>
  <si>
    <t>85316</t>
  </si>
  <si>
    <t>Zasiłki rodzinne, pielęgnacyjne i wychowawcze</t>
  </si>
  <si>
    <t xml:space="preserve">Dotacje celowe otrzymane z budżetu państwa na zadania bieżace z zakresu administracji rządowej </t>
  </si>
  <si>
    <t>Komenda Powiatowa Państwowej Straży Pożarnej w Mławie</t>
  </si>
  <si>
    <t>85318</t>
  </si>
  <si>
    <t>Wiceprzewodniczący Rady Powiatu Mławskiego</t>
  </si>
  <si>
    <t xml:space="preserve">                Kazimierz Boćkowski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</si>
</sst>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color indexed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3" fontId="5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wrapText="1"/>
    </xf>
    <xf numFmtId="3" fontId="5" fillId="0" borderId="2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3" fontId="5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7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49" fontId="9" fillId="0" borderId="13" xfId="0" applyFont="1" applyBorder="1" applyAlignment="1">
      <alignment horizontal="left"/>
    </xf>
    <xf numFmtId="3" fontId="7" fillId="0" borderId="1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 wrapText="1"/>
    </xf>
    <xf numFmtId="49" fontId="9" fillId="0" borderId="13" xfId="0" applyBorder="1" applyAlignment="1">
      <alignment horizontal="left"/>
    </xf>
    <xf numFmtId="49" fontId="4" fillId="0" borderId="19" xfId="0" applyNumberFormat="1" applyFont="1" applyBorder="1" applyAlignment="1">
      <alignment/>
    </xf>
    <xf numFmtId="0" fontId="10" fillId="0" borderId="19" xfId="0" applyFont="1" applyBorder="1" applyAlignment="1">
      <alignment wrapText="1"/>
    </xf>
    <xf numFmtId="3" fontId="8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right" wrapText="1"/>
    </xf>
    <xf numFmtId="3" fontId="2" fillId="0" borderId="2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25" xfId="0" applyFont="1" applyFill="1" applyBorder="1" applyAlignment="1">
      <alignment wrapText="1"/>
    </xf>
    <xf numFmtId="3" fontId="5" fillId="0" borderId="26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LA\Dokumenty\Projekt%20Bud&#380;etu%20Powiatu%20na%202006r\Projekt%20Bud&#380;.%20%20DOCHODY%20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adm. rządowa"/>
      <sheetName val="Dochody Budż. Państwa"/>
      <sheetName val="Dochody-ogółem"/>
      <sheetName val="analityka szkoły"/>
    </sheetNames>
    <sheetDataSet>
      <sheetData sheetId="3">
        <row r="11">
          <cell r="E11">
            <v>32711</v>
          </cell>
        </row>
        <row r="14">
          <cell r="E14">
            <v>6082</v>
          </cell>
        </row>
        <row r="15">
          <cell r="E15">
            <v>24020</v>
          </cell>
        </row>
        <row r="18">
          <cell r="E18">
            <v>138280</v>
          </cell>
        </row>
        <row r="19">
          <cell r="E19">
            <v>1900</v>
          </cell>
        </row>
        <row r="22">
          <cell r="E22">
            <v>450</v>
          </cell>
        </row>
        <row r="23">
          <cell r="E23">
            <v>62000</v>
          </cell>
        </row>
        <row r="24">
          <cell r="E24">
            <v>84550</v>
          </cell>
        </row>
        <row r="26">
          <cell r="E26">
            <v>12800</v>
          </cell>
        </row>
        <row r="28">
          <cell r="E28">
            <v>9740</v>
          </cell>
        </row>
        <row r="30">
          <cell r="E30">
            <v>50</v>
          </cell>
        </row>
        <row r="31">
          <cell r="E31">
            <v>35000</v>
          </cell>
        </row>
        <row r="32">
          <cell r="E32">
            <v>500</v>
          </cell>
        </row>
        <row r="33">
          <cell r="E33">
            <v>5000</v>
          </cell>
        </row>
        <row r="36">
          <cell r="E36">
            <v>8520</v>
          </cell>
        </row>
        <row r="37">
          <cell r="E37">
            <v>57374</v>
          </cell>
        </row>
        <row r="41">
          <cell r="E41">
            <v>35640</v>
          </cell>
        </row>
        <row r="44">
          <cell r="E44">
            <v>25944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zoomScale="90" zoomScaleNormal="90" workbookViewId="0" topLeftCell="A123">
      <selection activeCell="G130" sqref="G130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11.25390625" style="0" customWidth="1"/>
    <col min="4" max="4" width="35.00390625" style="0" customWidth="1"/>
    <col min="5" max="5" width="29.00390625" style="0" customWidth="1"/>
  </cols>
  <sheetData>
    <row r="1" ht="19.5" customHeight="1">
      <c r="E1" s="1" t="s">
        <v>0</v>
      </c>
    </row>
    <row r="2" spans="1:5" ht="20.25" customHeight="1">
      <c r="A2" s="2" t="s">
        <v>1</v>
      </c>
      <c r="E2" s="1" t="s">
        <v>2</v>
      </c>
    </row>
    <row r="3" spans="1:5" ht="19.5" customHeight="1">
      <c r="A3" s="3" t="s">
        <v>3</v>
      </c>
      <c r="E3" s="1" t="s">
        <v>4</v>
      </c>
    </row>
    <row r="4" ht="24" customHeight="1" thickBot="1">
      <c r="B4" s="2"/>
    </row>
    <row r="5" spans="1:5" ht="22.5" customHeight="1" thickBot="1">
      <c r="A5" s="131" t="s">
        <v>5</v>
      </c>
      <c r="B5" s="132"/>
      <c r="C5" s="133"/>
      <c r="D5" s="134" t="s">
        <v>6</v>
      </c>
      <c r="E5" s="136" t="s">
        <v>7</v>
      </c>
    </row>
    <row r="6" spans="1:5" ht="25.5" customHeight="1" thickBot="1">
      <c r="A6" s="4" t="s">
        <v>8</v>
      </c>
      <c r="B6" s="5" t="s">
        <v>9</v>
      </c>
      <c r="C6" s="6" t="s">
        <v>10</v>
      </c>
      <c r="D6" s="135"/>
      <c r="E6" s="137"/>
    </row>
    <row r="7" spans="1:5" ht="15.75" customHeight="1" thickBot="1">
      <c r="A7" s="7">
        <v>1</v>
      </c>
      <c r="B7" s="8">
        <v>2</v>
      </c>
      <c r="C7" s="9">
        <v>3</v>
      </c>
      <c r="D7" s="10">
        <v>4</v>
      </c>
      <c r="E7" s="11">
        <v>5</v>
      </c>
    </row>
    <row r="8" spans="1:5" ht="18.75" customHeight="1">
      <c r="A8" s="12" t="s">
        <v>11</v>
      </c>
      <c r="B8" s="13"/>
      <c r="C8" s="13"/>
      <c r="D8" s="14" t="s">
        <v>12</v>
      </c>
      <c r="E8" s="15">
        <f>E9</f>
        <v>35000</v>
      </c>
    </row>
    <row r="9" spans="1:5" ht="30" customHeight="1">
      <c r="A9" s="16"/>
      <c r="B9" s="17" t="s">
        <v>13</v>
      </c>
      <c r="C9" s="17"/>
      <c r="D9" s="18" t="s">
        <v>14</v>
      </c>
      <c r="E9" s="19">
        <f>E10</f>
        <v>35000</v>
      </c>
    </row>
    <row r="10" spans="1:5" ht="66.75" customHeight="1" thickBot="1">
      <c r="A10" s="20"/>
      <c r="B10" s="21"/>
      <c r="C10" s="21" t="s">
        <v>15</v>
      </c>
      <c r="D10" s="22" t="s">
        <v>16</v>
      </c>
      <c r="E10" s="23">
        <v>35000</v>
      </c>
    </row>
    <row r="11" spans="1:5" ht="20.25" customHeight="1">
      <c r="A11" s="24" t="s">
        <v>17</v>
      </c>
      <c r="B11" s="25"/>
      <c r="C11" s="25"/>
      <c r="D11" s="26" t="s">
        <v>18</v>
      </c>
      <c r="E11" s="27">
        <f>E12</f>
        <v>256154</v>
      </c>
    </row>
    <row r="12" spans="1:5" ht="20.25" customHeight="1">
      <c r="A12" s="28"/>
      <c r="B12" s="17" t="s">
        <v>19</v>
      </c>
      <c r="C12" s="17"/>
      <c r="D12" s="18" t="s">
        <v>20</v>
      </c>
      <c r="E12" s="19">
        <f>E13</f>
        <v>256154</v>
      </c>
    </row>
    <row r="13" spans="1:5" ht="68.25" customHeight="1" thickBot="1">
      <c r="A13" s="29"/>
      <c r="B13" s="30"/>
      <c r="C13" s="31" t="s">
        <v>21</v>
      </c>
      <c r="D13" s="32" t="s">
        <v>22</v>
      </c>
      <c r="E13" s="33">
        <v>256154</v>
      </c>
    </row>
    <row r="14" spans="1:5" ht="20.25" customHeight="1">
      <c r="A14" s="12" t="s">
        <v>23</v>
      </c>
      <c r="B14" s="13"/>
      <c r="C14" s="13"/>
      <c r="D14" s="14" t="s">
        <v>24</v>
      </c>
      <c r="E14" s="15">
        <f>E15</f>
        <v>514100</v>
      </c>
    </row>
    <row r="15" spans="1:5" ht="21.75" customHeight="1">
      <c r="A15" s="28"/>
      <c r="B15" s="17" t="s">
        <v>25</v>
      </c>
      <c r="C15" s="17"/>
      <c r="D15" s="18" t="s">
        <v>26</v>
      </c>
      <c r="E15" s="19">
        <f>E16+E17</f>
        <v>514100</v>
      </c>
    </row>
    <row r="16" spans="1:5" ht="78.75" customHeight="1">
      <c r="A16" s="28"/>
      <c r="B16" s="34"/>
      <c r="C16" s="35" t="s">
        <v>27</v>
      </c>
      <c r="D16" s="36" t="s">
        <v>28</v>
      </c>
      <c r="E16" s="37">
        <v>14100</v>
      </c>
    </row>
    <row r="17" spans="1:5" ht="66.75" customHeight="1" thickBot="1">
      <c r="A17" s="29"/>
      <c r="B17" s="30"/>
      <c r="C17" s="38" t="s">
        <v>29</v>
      </c>
      <c r="D17" s="32" t="s">
        <v>30</v>
      </c>
      <c r="E17" s="33">
        <v>500000</v>
      </c>
    </row>
    <row r="18" spans="1:5" ht="19.5" customHeight="1">
      <c r="A18" s="12" t="s">
        <v>31</v>
      </c>
      <c r="B18" s="13"/>
      <c r="C18" s="39"/>
      <c r="D18" s="14" t="s">
        <v>32</v>
      </c>
      <c r="E18" s="40">
        <f>E19</f>
        <v>28489</v>
      </c>
    </row>
    <row r="19" spans="1:6" ht="32.25" customHeight="1">
      <c r="A19" s="28"/>
      <c r="B19" s="17" t="s">
        <v>33</v>
      </c>
      <c r="C19" s="35"/>
      <c r="D19" s="18" t="s">
        <v>34</v>
      </c>
      <c r="E19" s="41">
        <f>E20+E21+E22</f>
        <v>28489</v>
      </c>
      <c r="F19" s="42"/>
    </row>
    <row r="20" spans="1:5" ht="31.5" customHeight="1">
      <c r="A20" s="28"/>
      <c r="B20" s="17"/>
      <c r="C20" s="35" t="s">
        <v>35</v>
      </c>
      <c r="D20" s="36" t="s">
        <v>36</v>
      </c>
      <c r="E20" s="43">
        <v>689</v>
      </c>
    </row>
    <row r="21" spans="1:5" ht="80.25" customHeight="1">
      <c r="A21" s="28"/>
      <c r="B21" s="34"/>
      <c r="C21" s="35" t="s">
        <v>27</v>
      </c>
      <c r="D21" s="36" t="s">
        <v>28</v>
      </c>
      <c r="E21" s="44">
        <v>7800</v>
      </c>
    </row>
    <row r="22" spans="1:5" ht="66.75" customHeight="1" thickBot="1">
      <c r="A22" s="29"/>
      <c r="B22" s="30"/>
      <c r="C22" s="38" t="s">
        <v>15</v>
      </c>
      <c r="D22" s="32" t="s">
        <v>16</v>
      </c>
      <c r="E22" s="45">
        <v>20000</v>
      </c>
    </row>
    <row r="23" spans="1:5" ht="19.5" customHeight="1">
      <c r="A23" s="46">
        <v>710</v>
      </c>
      <c r="B23" s="47"/>
      <c r="C23" s="48"/>
      <c r="D23" s="14" t="s">
        <v>37</v>
      </c>
      <c r="E23" s="15">
        <f>E24+E26+E28</f>
        <v>254000</v>
      </c>
    </row>
    <row r="24" spans="1:5" ht="30" customHeight="1">
      <c r="A24" s="49"/>
      <c r="B24" s="50">
        <v>71013</v>
      </c>
      <c r="C24" s="50"/>
      <c r="D24" s="18" t="s">
        <v>38</v>
      </c>
      <c r="E24" s="19">
        <f>E25</f>
        <v>30000</v>
      </c>
    </row>
    <row r="25" spans="1:5" ht="69" customHeight="1">
      <c r="A25" s="49"/>
      <c r="B25" s="51"/>
      <c r="C25" s="50">
        <v>2110</v>
      </c>
      <c r="D25" s="36" t="s">
        <v>16</v>
      </c>
      <c r="E25" s="37">
        <v>30000</v>
      </c>
    </row>
    <row r="26" spans="1:5" ht="30" customHeight="1">
      <c r="A26" s="49"/>
      <c r="B26" s="50">
        <v>71014</v>
      </c>
      <c r="C26" s="50"/>
      <c r="D26" s="18" t="s">
        <v>39</v>
      </c>
      <c r="E26" s="19">
        <f>E27</f>
        <v>30000</v>
      </c>
    </row>
    <row r="27" spans="1:5" ht="68.25" customHeight="1">
      <c r="A27" s="49"/>
      <c r="B27" s="51"/>
      <c r="C27" s="50">
        <v>2110</v>
      </c>
      <c r="D27" s="36" t="s">
        <v>16</v>
      </c>
      <c r="E27" s="37">
        <v>30000</v>
      </c>
    </row>
    <row r="28" spans="1:5" ht="18" customHeight="1">
      <c r="A28" s="49"/>
      <c r="B28" s="50">
        <v>71015</v>
      </c>
      <c r="C28" s="50"/>
      <c r="D28" s="18" t="s">
        <v>40</v>
      </c>
      <c r="E28" s="19">
        <f>E29+E30</f>
        <v>194000</v>
      </c>
    </row>
    <row r="29" spans="1:5" ht="65.25" customHeight="1">
      <c r="A29" s="49"/>
      <c r="B29" s="51"/>
      <c r="C29" s="50">
        <v>2110</v>
      </c>
      <c r="D29" s="36" t="s">
        <v>16</v>
      </c>
      <c r="E29" s="37">
        <v>187000</v>
      </c>
    </row>
    <row r="30" spans="1:5" ht="65.25" customHeight="1" thickBot="1">
      <c r="A30" s="52"/>
      <c r="B30" s="53"/>
      <c r="C30" s="54" t="s">
        <v>41</v>
      </c>
      <c r="D30" s="22" t="s">
        <v>42</v>
      </c>
      <c r="E30" s="55">
        <v>7000</v>
      </c>
    </row>
    <row r="31" spans="1:5" ht="20.25" customHeight="1">
      <c r="A31" s="56">
        <v>750</v>
      </c>
      <c r="B31" s="57"/>
      <c r="C31" s="58"/>
      <c r="D31" s="26" t="s">
        <v>43</v>
      </c>
      <c r="E31" s="59">
        <f>E32+E35+E42</f>
        <v>3391289</v>
      </c>
    </row>
    <row r="32" spans="1:5" ht="18" customHeight="1">
      <c r="A32" s="49"/>
      <c r="B32" s="50">
        <v>75011</v>
      </c>
      <c r="C32" s="50"/>
      <c r="D32" s="18" t="s">
        <v>44</v>
      </c>
      <c r="E32" s="19">
        <f>E33+E34</f>
        <v>198065</v>
      </c>
    </row>
    <row r="33" spans="1:5" ht="68.25" customHeight="1">
      <c r="A33" s="49"/>
      <c r="B33" s="51"/>
      <c r="C33" s="50">
        <f>2110</f>
        <v>2110</v>
      </c>
      <c r="D33" s="36" t="s">
        <v>16</v>
      </c>
      <c r="E33" s="37">
        <v>141065</v>
      </c>
    </row>
    <row r="34" spans="1:6" ht="60.75" customHeight="1">
      <c r="A34" s="49"/>
      <c r="B34" s="51"/>
      <c r="C34" s="35" t="s">
        <v>45</v>
      </c>
      <c r="D34" s="36" t="s">
        <v>46</v>
      </c>
      <c r="E34" s="37">
        <v>57000</v>
      </c>
      <c r="F34" s="42"/>
    </row>
    <row r="35" spans="1:5" ht="20.25" customHeight="1">
      <c r="A35" s="49"/>
      <c r="B35" s="50">
        <v>75020</v>
      </c>
      <c r="C35" s="50"/>
      <c r="D35" s="18" t="s">
        <v>47</v>
      </c>
      <c r="E35" s="60">
        <f>SUM(E36:E41)</f>
        <v>3176024</v>
      </c>
    </row>
    <row r="36" spans="1:5" ht="20.25" customHeight="1">
      <c r="A36" s="49"/>
      <c r="B36" s="50"/>
      <c r="C36" s="17" t="s">
        <v>48</v>
      </c>
      <c r="D36" s="36" t="s">
        <v>49</v>
      </c>
      <c r="E36" s="37">
        <v>2915915</v>
      </c>
    </row>
    <row r="37" spans="1:5" ht="21" customHeight="1">
      <c r="A37" s="49"/>
      <c r="B37" s="50"/>
      <c r="C37" s="17" t="s">
        <v>50</v>
      </c>
      <c r="D37" s="36" t="s">
        <v>51</v>
      </c>
      <c r="E37" s="37">
        <v>31000</v>
      </c>
    </row>
    <row r="38" spans="1:5" ht="21" customHeight="1">
      <c r="A38" s="49"/>
      <c r="B38" s="50"/>
      <c r="C38" s="17" t="s">
        <v>52</v>
      </c>
      <c r="D38" s="36" t="s">
        <v>53</v>
      </c>
      <c r="E38" s="37">
        <v>13500</v>
      </c>
    </row>
    <row r="39" spans="1:5" ht="31.5" customHeight="1">
      <c r="A39" s="49"/>
      <c r="B39" s="50"/>
      <c r="C39" s="17" t="s">
        <v>54</v>
      </c>
      <c r="D39" s="36" t="s">
        <v>55</v>
      </c>
      <c r="E39" s="37">
        <v>5124</v>
      </c>
    </row>
    <row r="40" spans="1:5" ht="18.75" customHeight="1">
      <c r="A40" s="49"/>
      <c r="B40" s="50"/>
      <c r="C40" s="17" t="s">
        <v>56</v>
      </c>
      <c r="D40" s="36" t="s">
        <v>57</v>
      </c>
      <c r="E40" s="37">
        <v>115485</v>
      </c>
    </row>
    <row r="41" spans="1:5" ht="19.5" customHeight="1">
      <c r="A41" s="49"/>
      <c r="B41" s="51"/>
      <c r="C41" s="35" t="s">
        <v>58</v>
      </c>
      <c r="D41" s="36" t="s">
        <v>59</v>
      </c>
      <c r="E41" s="37">
        <v>95000</v>
      </c>
    </row>
    <row r="42" spans="1:5" ht="18" customHeight="1">
      <c r="A42" s="49"/>
      <c r="B42" s="50">
        <v>75045</v>
      </c>
      <c r="C42" s="50"/>
      <c r="D42" s="18" t="s">
        <v>60</v>
      </c>
      <c r="E42" s="19">
        <f>E43</f>
        <v>17200</v>
      </c>
    </row>
    <row r="43" spans="1:5" ht="68.25" customHeight="1" thickBot="1">
      <c r="A43" s="61"/>
      <c r="B43" s="62"/>
      <c r="C43" s="63">
        <v>2110</v>
      </c>
      <c r="D43" s="32" t="s">
        <v>16</v>
      </c>
      <c r="E43" s="33">
        <v>17200</v>
      </c>
    </row>
    <row r="44" spans="1:5" ht="35.25" customHeight="1">
      <c r="A44" s="12" t="s">
        <v>61</v>
      </c>
      <c r="B44" s="13"/>
      <c r="C44" s="13"/>
      <c r="D44" s="14" t="s">
        <v>62</v>
      </c>
      <c r="E44" s="64">
        <f>E45+E48</f>
        <v>2483824</v>
      </c>
    </row>
    <row r="45" spans="1:5" ht="30.75" customHeight="1">
      <c r="A45" s="28"/>
      <c r="B45" s="17" t="s">
        <v>63</v>
      </c>
      <c r="C45" s="65"/>
      <c r="D45" s="18" t="s">
        <v>64</v>
      </c>
      <c r="E45" s="41">
        <f>E46+E47</f>
        <v>2483424</v>
      </c>
    </row>
    <row r="46" spans="1:5" ht="66.75" customHeight="1">
      <c r="A46" s="28"/>
      <c r="B46" s="17"/>
      <c r="C46" s="17" t="s">
        <v>15</v>
      </c>
      <c r="D46" s="36" t="s">
        <v>16</v>
      </c>
      <c r="E46" s="66">
        <v>2453424</v>
      </c>
    </row>
    <row r="47" spans="1:5" ht="66.75" customHeight="1">
      <c r="A47" s="28"/>
      <c r="B47" s="17"/>
      <c r="C47" s="17" t="s">
        <v>29</v>
      </c>
      <c r="D47" s="36" t="s">
        <v>30</v>
      </c>
      <c r="E47" s="66">
        <v>30000</v>
      </c>
    </row>
    <row r="48" spans="1:5" ht="19.5" customHeight="1">
      <c r="A48" s="28"/>
      <c r="B48" s="17" t="s">
        <v>65</v>
      </c>
      <c r="C48" s="65"/>
      <c r="D48" s="18" t="s">
        <v>66</v>
      </c>
      <c r="E48" s="41">
        <f>E49</f>
        <v>400</v>
      </c>
    </row>
    <row r="49" spans="1:5" ht="66" customHeight="1" thickBot="1">
      <c r="A49" s="52"/>
      <c r="B49" s="21"/>
      <c r="C49" s="21" t="s">
        <v>15</v>
      </c>
      <c r="D49" s="22" t="s">
        <v>16</v>
      </c>
      <c r="E49" s="67">
        <v>400</v>
      </c>
    </row>
    <row r="50" spans="1:5" ht="81" customHeight="1">
      <c r="A50" s="24" t="s">
        <v>67</v>
      </c>
      <c r="B50" s="25"/>
      <c r="C50" s="25"/>
      <c r="D50" s="26" t="s">
        <v>68</v>
      </c>
      <c r="E50" s="68">
        <f>E51</f>
        <v>4751332</v>
      </c>
    </row>
    <row r="51" spans="1:5" ht="47.25" customHeight="1">
      <c r="A51" s="28"/>
      <c r="B51" s="17" t="s">
        <v>69</v>
      </c>
      <c r="C51" s="65"/>
      <c r="D51" s="18" t="s">
        <v>70</v>
      </c>
      <c r="E51" s="41">
        <f>E52+E53</f>
        <v>4751332</v>
      </c>
    </row>
    <row r="52" spans="1:5" ht="25.5" customHeight="1">
      <c r="A52" s="28"/>
      <c r="B52" s="17"/>
      <c r="C52" s="17" t="s">
        <v>71</v>
      </c>
      <c r="D52" s="36" t="s">
        <v>72</v>
      </c>
      <c r="E52" s="43">
        <v>4526908</v>
      </c>
    </row>
    <row r="53" spans="1:5" ht="24.75" customHeight="1" thickBot="1">
      <c r="A53" s="52"/>
      <c r="B53" s="53"/>
      <c r="C53" s="21" t="s">
        <v>73</v>
      </c>
      <c r="D53" s="22" t="s">
        <v>74</v>
      </c>
      <c r="E53" s="55">
        <v>224424</v>
      </c>
    </row>
    <row r="54" spans="1:5" ht="21" customHeight="1">
      <c r="A54" s="24" t="s">
        <v>75</v>
      </c>
      <c r="B54" s="69"/>
      <c r="C54" s="70"/>
      <c r="D54" s="26" t="s">
        <v>76</v>
      </c>
      <c r="E54" s="71">
        <f>E55+E57+E59</f>
        <v>20159664</v>
      </c>
    </row>
    <row r="55" spans="1:5" ht="41.25" customHeight="1">
      <c r="A55" s="72"/>
      <c r="B55" s="73" t="s">
        <v>77</v>
      </c>
      <c r="C55" s="65"/>
      <c r="D55" s="18" t="s">
        <v>78</v>
      </c>
      <c r="E55" s="41">
        <f>E56</f>
        <v>15569243</v>
      </c>
    </row>
    <row r="56" spans="1:5" ht="20.25" customHeight="1">
      <c r="A56" s="72"/>
      <c r="B56" s="74"/>
      <c r="C56" s="35" t="s">
        <v>79</v>
      </c>
      <c r="D56" s="36" t="s">
        <v>80</v>
      </c>
      <c r="E56" s="43">
        <v>15569243</v>
      </c>
    </row>
    <row r="57" spans="1:5" ht="30.75" customHeight="1">
      <c r="A57" s="72"/>
      <c r="B57" s="73" t="s">
        <v>81</v>
      </c>
      <c r="C57" s="65"/>
      <c r="D57" s="18" t="s">
        <v>82</v>
      </c>
      <c r="E57" s="41">
        <f>E58</f>
        <v>2899049</v>
      </c>
    </row>
    <row r="58" spans="1:5" ht="20.25" customHeight="1">
      <c r="A58" s="72"/>
      <c r="B58" s="74"/>
      <c r="C58" s="35" t="s">
        <v>79</v>
      </c>
      <c r="D58" s="36" t="s">
        <v>80</v>
      </c>
      <c r="E58" s="43">
        <v>2899049</v>
      </c>
    </row>
    <row r="59" spans="1:5" ht="30.75" customHeight="1">
      <c r="A59" s="72"/>
      <c r="B59" s="73" t="s">
        <v>83</v>
      </c>
      <c r="C59" s="65"/>
      <c r="D59" s="18" t="s">
        <v>84</v>
      </c>
      <c r="E59" s="41">
        <f>E60</f>
        <v>1691372</v>
      </c>
    </row>
    <row r="60" spans="1:5" ht="21" customHeight="1" thickBot="1">
      <c r="A60" s="75"/>
      <c r="B60" s="76"/>
      <c r="C60" s="54" t="s">
        <v>79</v>
      </c>
      <c r="D60" s="22" t="s">
        <v>80</v>
      </c>
      <c r="E60" s="77">
        <v>1691372</v>
      </c>
    </row>
    <row r="61" spans="1:5" ht="19.5" customHeight="1">
      <c r="A61" s="24" t="s">
        <v>85</v>
      </c>
      <c r="B61" s="25"/>
      <c r="C61" s="70"/>
      <c r="D61" s="26" t="s">
        <v>86</v>
      </c>
      <c r="E61" s="71">
        <f>E62+E64+E67+E71+E76</f>
        <v>501097</v>
      </c>
    </row>
    <row r="62" spans="1:5" ht="19.5" customHeight="1">
      <c r="A62" s="78"/>
      <c r="B62" s="17" t="s">
        <v>87</v>
      </c>
      <c r="C62" s="79"/>
      <c r="D62" s="18" t="s">
        <v>88</v>
      </c>
      <c r="E62" s="80">
        <f>E63</f>
        <v>32711</v>
      </c>
    </row>
    <row r="63" spans="1:5" ht="19.5" customHeight="1">
      <c r="A63" s="78"/>
      <c r="B63" s="17"/>
      <c r="C63" s="17" t="s">
        <v>89</v>
      </c>
      <c r="D63" s="36" t="s">
        <v>90</v>
      </c>
      <c r="E63" s="43">
        <f>'[1]analityka szkoły'!E11</f>
        <v>32711</v>
      </c>
    </row>
    <row r="64" spans="1:5" ht="19.5" customHeight="1">
      <c r="A64" s="78"/>
      <c r="B64" s="17" t="s">
        <v>91</v>
      </c>
      <c r="C64" s="79"/>
      <c r="D64" s="18" t="s">
        <v>92</v>
      </c>
      <c r="E64" s="80">
        <f>SUM(E65,E66)</f>
        <v>30102</v>
      </c>
    </row>
    <row r="65" spans="1:5" ht="77.25" customHeight="1">
      <c r="A65" s="78"/>
      <c r="B65" s="17"/>
      <c r="C65" s="35" t="s">
        <v>27</v>
      </c>
      <c r="D65" s="36" t="s">
        <v>93</v>
      </c>
      <c r="E65" s="43">
        <f>'[1]analityka szkoły'!E14</f>
        <v>6082</v>
      </c>
    </row>
    <row r="66" spans="1:5" ht="19.5" customHeight="1">
      <c r="A66" s="78"/>
      <c r="B66" s="17"/>
      <c r="C66" s="35" t="s">
        <v>58</v>
      </c>
      <c r="D66" s="36" t="s">
        <v>59</v>
      </c>
      <c r="E66" s="43">
        <f>'[1]analityka szkoły'!E15</f>
        <v>24020</v>
      </c>
    </row>
    <row r="67" spans="1:5" ht="21.75" customHeight="1">
      <c r="A67" s="78"/>
      <c r="B67" s="17" t="s">
        <v>94</v>
      </c>
      <c r="C67" s="79"/>
      <c r="D67" s="18" t="s">
        <v>95</v>
      </c>
      <c r="E67" s="80">
        <f>SUM(E68:E70)</f>
        <v>162300</v>
      </c>
    </row>
    <row r="68" spans="1:5" ht="80.25" customHeight="1">
      <c r="A68" s="78"/>
      <c r="B68" s="81"/>
      <c r="C68" s="35" t="s">
        <v>27</v>
      </c>
      <c r="D68" s="36" t="s">
        <v>93</v>
      </c>
      <c r="E68" s="43">
        <f>'[1]analityka szkoły'!E18</f>
        <v>138280</v>
      </c>
    </row>
    <row r="69" spans="1:5" ht="20.25" customHeight="1">
      <c r="A69" s="78"/>
      <c r="B69" s="81"/>
      <c r="C69" s="35" t="s">
        <v>58</v>
      </c>
      <c r="D69" s="36" t="s">
        <v>59</v>
      </c>
      <c r="E69" s="43">
        <f>'[1]analityka szkoły'!E19</f>
        <v>1900</v>
      </c>
    </row>
    <row r="70" spans="1:5" ht="57.75" customHeight="1">
      <c r="A70" s="78"/>
      <c r="B70" s="81"/>
      <c r="C70" s="35" t="s">
        <v>96</v>
      </c>
      <c r="D70" s="36" t="s">
        <v>97</v>
      </c>
      <c r="E70" s="43">
        <v>22120</v>
      </c>
    </row>
    <row r="71" spans="1:5" ht="18.75" customHeight="1">
      <c r="A71" s="78"/>
      <c r="B71" s="17" t="s">
        <v>98</v>
      </c>
      <c r="C71" s="65"/>
      <c r="D71" s="18" t="s">
        <v>99</v>
      </c>
      <c r="E71" s="80">
        <f>SUM(E72:E75)</f>
        <v>210090</v>
      </c>
    </row>
    <row r="72" spans="1:5" ht="18.75" customHeight="1">
      <c r="A72" s="78"/>
      <c r="B72" s="17"/>
      <c r="C72" s="17" t="s">
        <v>52</v>
      </c>
      <c r="D72" s="36" t="s">
        <v>53</v>
      </c>
      <c r="E72" s="43">
        <f>'[1]analityka szkoły'!E22+'[1]analityka szkoły'!E30</f>
        <v>500</v>
      </c>
    </row>
    <row r="73" spans="1:5" ht="78.75" customHeight="1">
      <c r="A73" s="78"/>
      <c r="B73" s="17"/>
      <c r="C73" s="35" t="s">
        <v>27</v>
      </c>
      <c r="D73" s="36" t="s">
        <v>93</v>
      </c>
      <c r="E73" s="43">
        <f>'[1]analityka szkoły'!E23+'[1]analityka szkoły'!E26+'[1]analityka szkoły'!E28+'[1]analityka szkoły'!E31</f>
        <v>119540</v>
      </c>
    </row>
    <row r="74" spans="1:5" ht="21.75" customHeight="1">
      <c r="A74" s="78"/>
      <c r="B74" s="17"/>
      <c r="C74" s="17" t="s">
        <v>89</v>
      </c>
      <c r="D74" s="36" t="s">
        <v>90</v>
      </c>
      <c r="E74" s="43">
        <f>'[1]analityka szkoły'!E32</f>
        <v>500</v>
      </c>
    </row>
    <row r="75" spans="1:5" ht="21.75" customHeight="1">
      <c r="A75" s="78"/>
      <c r="B75" s="17"/>
      <c r="C75" s="35" t="s">
        <v>58</v>
      </c>
      <c r="D75" s="36" t="s">
        <v>59</v>
      </c>
      <c r="E75" s="43">
        <f>'[1]analityka szkoły'!E24+'[1]analityka szkoły'!E33</f>
        <v>89550</v>
      </c>
    </row>
    <row r="76" spans="1:5" ht="28.5" customHeight="1">
      <c r="A76" s="28"/>
      <c r="B76" s="17" t="s">
        <v>100</v>
      </c>
      <c r="C76" s="65"/>
      <c r="D76" s="18" t="s">
        <v>101</v>
      </c>
      <c r="E76" s="41">
        <f>SUM(E77:E78)</f>
        <v>65894</v>
      </c>
    </row>
    <row r="77" spans="1:5" ht="77.25" customHeight="1">
      <c r="A77" s="28"/>
      <c r="B77" s="74"/>
      <c r="C77" s="35" t="s">
        <v>27</v>
      </c>
      <c r="D77" s="36" t="s">
        <v>93</v>
      </c>
      <c r="E77" s="44">
        <f>'[1]analityka szkoły'!E36</f>
        <v>8520</v>
      </c>
    </row>
    <row r="78" spans="1:5" ht="19.5" customHeight="1" thickBot="1">
      <c r="A78" s="29"/>
      <c r="B78" s="82"/>
      <c r="C78" s="31" t="s">
        <v>89</v>
      </c>
      <c r="D78" s="32" t="s">
        <v>90</v>
      </c>
      <c r="E78" s="45">
        <f>'[1]analityka szkoły'!E37</f>
        <v>57374</v>
      </c>
    </row>
    <row r="79" spans="1:5" ht="19.5" customHeight="1">
      <c r="A79" s="12" t="s">
        <v>102</v>
      </c>
      <c r="B79" s="13"/>
      <c r="C79" s="39"/>
      <c r="D79" s="14" t="s">
        <v>103</v>
      </c>
      <c r="E79" s="83">
        <f>SUM(E80)</f>
        <v>128000</v>
      </c>
    </row>
    <row r="80" spans="1:5" ht="19.5" customHeight="1">
      <c r="A80" s="78"/>
      <c r="B80" s="81" t="s">
        <v>104</v>
      </c>
      <c r="C80" s="79"/>
      <c r="D80" s="84" t="s">
        <v>105</v>
      </c>
      <c r="E80" s="80">
        <f>SUM(E81:E82)</f>
        <v>128000</v>
      </c>
    </row>
    <row r="81" spans="1:5" ht="91.5" customHeight="1">
      <c r="A81" s="78"/>
      <c r="B81" s="81"/>
      <c r="C81" s="35" t="s">
        <v>106</v>
      </c>
      <c r="D81" s="36" t="s">
        <v>107</v>
      </c>
      <c r="E81" s="85">
        <v>96000</v>
      </c>
    </row>
    <row r="82" spans="1:5" ht="90" customHeight="1" thickBot="1">
      <c r="A82" s="86"/>
      <c r="B82" s="87"/>
      <c r="C82" s="88" t="s">
        <v>108</v>
      </c>
      <c r="D82" s="36" t="s">
        <v>107</v>
      </c>
      <c r="E82" s="89">
        <v>32000</v>
      </c>
    </row>
    <row r="83" spans="1:5" ht="18.75" customHeight="1">
      <c r="A83" s="12" t="s">
        <v>109</v>
      </c>
      <c r="B83" s="13"/>
      <c r="C83" s="39"/>
      <c r="D83" s="14" t="s">
        <v>110</v>
      </c>
      <c r="E83" s="83">
        <f>E84+E86</f>
        <v>2210000</v>
      </c>
    </row>
    <row r="84" spans="1:5" ht="18.75" customHeight="1">
      <c r="A84" s="78"/>
      <c r="B84" s="81" t="s">
        <v>111</v>
      </c>
      <c r="C84" s="79"/>
      <c r="D84" s="90" t="s">
        <v>112</v>
      </c>
      <c r="E84" s="80">
        <f>E85</f>
        <v>990000</v>
      </c>
    </row>
    <row r="85" spans="1:5" ht="65.25" customHeight="1">
      <c r="A85" s="78"/>
      <c r="B85" s="81"/>
      <c r="C85" s="35" t="s">
        <v>29</v>
      </c>
      <c r="D85" s="36" t="s">
        <v>113</v>
      </c>
      <c r="E85" s="85">
        <v>990000</v>
      </c>
    </row>
    <row r="86" spans="1:5" ht="54" customHeight="1">
      <c r="A86" s="28"/>
      <c r="B86" s="17" t="s">
        <v>114</v>
      </c>
      <c r="C86" s="65"/>
      <c r="D86" s="18" t="s">
        <v>115</v>
      </c>
      <c r="E86" s="41">
        <f>E87</f>
        <v>1220000</v>
      </c>
    </row>
    <row r="87" spans="1:5" ht="67.5" customHeight="1" thickBot="1">
      <c r="A87" s="52"/>
      <c r="B87" s="76"/>
      <c r="C87" s="54" t="s">
        <v>15</v>
      </c>
      <c r="D87" s="22" t="s">
        <v>116</v>
      </c>
      <c r="E87" s="55">
        <v>1220000</v>
      </c>
    </row>
    <row r="88" spans="1:5" ht="22.5" customHeight="1">
      <c r="A88" s="24" t="s">
        <v>117</v>
      </c>
      <c r="B88" s="25"/>
      <c r="C88" s="91"/>
      <c r="D88" s="92" t="s">
        <v>118</v>
      </c>
      <c r="E88" s="71">
        <f>E89+E93+E95+E98</f>
        <v>880961</v>
      </c>
    </row>
    <row r="89" spans="1:5" ht="24.75" customHeight="1">
      <c r="A89" s="28"/>
      <c r="B89" s="17" t="s">
        <v>119</v>
      </c>
      <c r="C89" s="65"/>
      <c r="D89" s="18" t="s">
        <v>120</v>
      </c>
      <c r="E89" s="41">
        <f>E90+E91+E92</f>
        <v>480499</v>
      </c>
    </row>
    <row r="90" spans="1:5" ht="21" customHeight="1">
      <c r="A90" s="28"/>
      <c r="B90" s="74"/>
      <c r="C90" s="17" t="s">
        <v>89</v>
      </c>
      <c r="D90" s="36" t="s">
        <v>90</v>
      </c>
      <c r="E90" s="44">
        <v>7000</v>
      </c>
    </row>
    <row r="91" spans="1:5" ht="19.5" customHeight="1">
      <c r="A91" s="28"/>
      <c r="B91" s="17"/>
      <c r="C91" s="17" t="s">
        <v>56</v>
      </c>
      <c r="D91" s="36" t="s">
        <v>57</v>
      </c>
      <c r="E91" s="44">
        <v>600</v>
      </c>
    </row>
    <row r="92" spans="1:5" ht="54.75" customHeight="1">
      <c r="A92" s="28"/>
      <c r="B92" s="17"/>
      <c r="C92" s="17" t="s">
        <v>121</v>
      </c>
      <c r="D92" s="36" t="s">
        <v>122</v>
      </c>
      <c r="E92" s="43">
        <v>472899</v>
      </c>
    </row>
    <row r="93" spans="1:5" ht="20.25" customHeight="1">
      <c r="A93" s="28"/>
      <c r="B93" s="17" t="s">
        <v>123</v>
      </c>
      <c r="C93" s="65"/>
      <c r="D93" s="18" t="s">
        <v>124</v>
      </c>
      <c r="E93" s="41">
        <f>SUM(E94:E94)</f>
        <v>375000</v>
      </c>
    </row>
    <row r="94" spans="1:5" ht="67.5" customHeight="1">
      <c r="A94" s="28"/>
      <c r="B94" s="17"/>
      <c r="C94" s="17" t="s">
        <v>15</v>
      </c>
      <c r="D94" s="36" t="s">
        <v>16</v>
      </c>
      <c r="E94" s="43">
        <v>375000</v>
      </c>
    </row>
    <row r="95" spans="1:5" ht="17.25" customHeight="1">
      <c r="A95" s="28"/>
      <c r="B95" s="17" t="s">
        <v>125</v>
      </c>
      <c r="C95" s="17"/>
      <c r="D95" s="18" t="s">
        <v>126</v>
      </c>
      <c r="E95" s="93">
        <f>SUM(E96,E97)</f>
        <v>22242</v>
      </c>
    </row>
    <row r="96" spans="1:5" ht="17.25" customHeight="1">
      <c r="A96" s="28"/>
      <c r="B96" s="17"/>
      <c r="C96" s="17" t="s">
        <v>89</v>
      </c>
      <c r="D96" s="36" t="s">
        <v>90</v>
      </c>
      <c r="E96" s="44">
        <v>6680</v>
      </c>
    </row>
    <row r="97" spans="1:5" ht="54.75" customHeight="1">
      <c r="A97" s="28"/>
      <c r="B97" s="17"/>
      <c r="C97" s="17" t="s">
        <v>121</v>
      </c>
      <c r="D97" s="36" t="s">
        <v>122</v>
      </c>
      <c r="E97" s="44">
        <v>15562</v>
      </c>
    </row>
    <row r="98" spans="1:5" ht="18" customHeight="1">
      <c r="A98" s="28"/>
      <c r="B98" s="17" t="s">
        <v>127</v>
      </c>
      <c r="C98" s="17"/>
      <c r="D98" s="18" t="s">
        <v>128</v>
      </c>
      <c r="E98" s="93">
        <f>E99</f>
        <v>3220</v>
      </c>
    </row>
    <row r="99" spans="1:5" ht="20.25" customHeight="1" thickBot="1">
      <c r="A99" s="52"/>
      <c r="B99" s="21"/>
      <c r="C99" s="21" t="s">
        <v>58</v>
      </c>
      <c r="D99" s="22" t="s">
        <v>59</v>
      </c>
      <c r="E99" s="77">
        <v>3220</v>
      </c>
    </row>
    <row r="100" spans="1:5" ht="33" customHeight="1">
      <c r="A100" s="24" t="s">
        <v>129</v>
      </c>
      <c r="B100" s="69"/>
      <c r="C100" s="70"/>
      <c r="D100" s="26" t="s">
        <v>130</v>
      </c>
      <c r="E100" s="71">
        <f>E101+E103+E105</f>
        <v>876101</v>
      </c>
    </row>
    <row r="101" spans="1:5" ht="31.5" customHeight="1">
      <c r="A101" s="28"/>
      <c r="B101" s="17" t="s">
        <v>131</v>
      </c>
      <c r="C101" s="17"/>
      <c r="D101" s="18" t="s">
        <v>132</v>
      </c>
      <c r="E101" s="19">
        <f>E102</f>
        <v>61800</v>
      </c>
    </row>
    <row r="102" spans="1:5" ht="68.25" customHeight="1">
      <c r="A102" s="28"/>
      <c r="B102" s="34"/>
      <c r="C102" s="17" t="s">
        <v>15</v>
      </c>
      <c r="D102" s="36" t="s">
        <v>16</v>
      </c>
      <c r="E102" s="37">
        <v>61800</v>
      </c>
    </row>
    <row r="103" spans="1:5" ht="36" customHeight="1">
      <c r="A103" s="28"/>
      <c r="B103" s="17" t="s">
        <v>133</v>
      </c>
      <c r="C103" s="17"/>
      <c r="D103" s="18" t="s">
        <v>134</v>
      </c>
      <c r="E103" s="19">
        <f>E104</f>
        <v>18500</v>
      </c>
    </row>
    <row r="104" spans="1:5" ht="58.5" customHeight="1">
      <c r="A104" s="28"/>
      <c r="B104" s="34"/>
      <c r="C104" s="35" t="s">
        <v>135</v>
      </c>
      <c r="D104" s="36" t="s">
        <v>136</v>
      </c>
      <c r="E104" s="44">
        <v>18500</v>
      </c>
    </row>
    <row r="105" spans="1:5" ht="21" customHeight="1">
      <c r="A105" s="28"/>
      <c r="B105" s="17" t="s">
        <v>137</v>
      </c>
      <c r="C105" s="17"/>
      <c r="D105" s="18" t="s">
        <v>138</v>
      </c>
      <c r="E105" s="19">
        <f>SUM(E106:E108)</f>
        <v>795801</v>
      </c>
    </row>
    <row r="106" spans="1:5" ht="24" customHeight="1">
      <c r="A106" s="28"/>
      <c r="B106" s="17"/>
      <c r="C106" s="17" t="s">
        <v>58</v>
      </c>
      <c r="D106" s="36" t="s">
        <v>59</v>
      </c>
      <c r="E106" s="66">
        <v>33000</v>
      </c>
    </row>
    <row r="107" spans="1:5" ht="54.75" customHeight="1">
      <c r="A107" s="28"/>
      <c r="B107" s="34"/>
      <c r="C107" s="35" t="s">
        <v>139</v>
      </c>
      <c r="D107" s="36" t="s">
        <v>140</v>
      </c>
      <c r="E107" s="44">
        <v>266693</v>
      </c>
    </row>
    <row r="108" spans="1:5" ht="68.25" customHeight="1" thickBot="1">
      <c r="A108" s="29"/>
      <c r="B108" s="30"/>
      <c r="C108" s="38" t="s">
        <v>141</v>
      </c>
      <c r="D108" s="32" t="s">
        <v>142</v>
      </c>
      <c r="E108" s="45">
        <v>496108</v>
      </c>
    </row>
    <row r="109" spans="1:5" ht="32.25" customHeight="1">
      <c r="A109" s="12" t="s">
        <v>143</v>
      </c>
      <c r="B109" s="94"/>
      <c r="C109" s="39"/>
      <c r="D109" s="14" t="s">
        <v>144</v>
      </c>
      <c r="E109" s="15">
        <f>E110+E112+E114+E117</f>
        <v>999395</v>
      </c>
    </row>
    <row r="110" spans="1:5" ht="30" customHeight="1">
      <c r="A110" s="28"/>
      <c r="B110" s="17" t="s">
        <v>145</v>
      </c>
      <c r="C110" s="17"/>
      <c r="D110" s="18" t="s">
        <v>146</v>
      </c>
      <c r="E110" s="19">
        <f>E111</f>
        <v>35640</v>
      </c>
    </row>
    <row r="111" spans="1:5" ht="54.75" customHeight="1">
      <c r="A111" s="28"/>
      <c r="B111" s="17"/>
      <c r="C111" s="17" t="s">
        <v>147</v>
      </c>
      <c r="D111" s="36" t="s">
        <v>148</v>
      </c>
      <c r="E111" s="37">
        <f>'[1]analityka szkoły'!E41</f>
        <v>35640</v>
      </c>
    </row>
    <row r="112" spans="1:5" ht="41.25" customHeight="1">
      <c r="A112" s="28"/>
      <c r="B112" s="17" t="s">
        <v>149</v>
      </c>
      <c r="C112" s="17"/>
      <c r="D112" s="18" t="s">
        <v>150</v>
      </c>
      <c r="E112" s="19">
        <f>E113</f>
        <v>6391</v>
      </c>
    </row>
    <row r="113" spans="1:5" ht="21.75" customHeight="1">
      <c r="A113" s="28"/>
      <c r="B113" s="17"/>
      <c r="C113" s="17" t="s">
        <v>58</v>
      </c>
      <c r="D113" s="36" t="s">
        <v>59</v>
      </c>
      <c r="E113" s="37">
        <v>6391</v>
      </c>
    </row>
    <row r="114" spans="1:5" ht="20.25" customHeight="1">
      <c r="A114" s="78"/>
      <c r="B114" s="17" t="s">
        <v>151</v>
      </c>
      <c r="C114" s="81"/>
      <c r="D114" s="18" t="s">
        <v>152</v>
      </c>
      <c r="E114" s="19">
        <f>E115+E116</f>
        <v>183364</v>
      </c>
    </row>
    <row r="115" spans="1:5" ht="78.75" customHeight="1">
      <c r="A115" s="28"/>
      <c r="B115" s="17"/>
      <c r="C115" s="35" t="s">
        <v>27</v>
      </c>
      <c r="D115" s="36" t="s">
        <v>93</v>
      </c>
      <c r="E115" s="37">
        <f>'[1]analityka szkoły'!E44</f>
        <v>25944</v>
      </c>
    </row>
    <row r="116" spans="1:5" ht="20.25" customHeight="1">
      <c r="A116" s="28"/>
      <c r="B116" s="34"/>
      <c r="C116" s="17" t="s">
        <v>89</v>
      </c>
      <c r="D116" s="36" t="s">
        <v>90</v>
      </c>
      <c r="E116" s="37">
        <v>157420</v>
      </c>
    </row>
    <row r="117" spans="1:5" ht="20.25" customHeight="1">
      <c r="A117" s="28"/>
      <c r="B117" s="81" t="s">
        <v>153</v>
      </c>
      <c r="C117" s="79"/>
      <c r="D117" s="84" t="s">
        <v>154</v>
      </c>
      <c r="E117" s="95">
        <f>SUM(E118:E119)</f>
        <v>774000</v>
      </c>
    </row>
    <row r="118" spans="1:5" ht="93" customHeight="1">
      <c r="A118" s="28"/>
      <c r="B118" s="81"/>
      <c r="C118" s="35" t="s">
        <v>106</v>
      </c>
      <c r="D118" s="36" t="s">
        <v>107</v>
      </c>
      <c r="E118" s="37">
        <v>526707</v>
      </c>
    </row>
    <row r="119" spans="1:5" ht="93" customHeight="1" thickBot="1">
      <c r="A119" s="52"/>
      <c r="B119" s="76"/>
      <c r="C119" s="21" t="s">
        <v>108</v>
      </c>
      <c r="D119" s="22" t="s">
        <v>107</v>
      </c>
      <c r="E119" s="23">
        <v>247293</v>
      </c>
    </row>
    <row r="120" spans="1:5" ht="18.75" customHeight="1">
      <c r="A120" s="24" t="s">
        <v>155</v>
      </c>
      <c r="B120" s="25"/>
      <c r="C120" s="25"/>
      <c r="D120" s="26" t="s">
        <v>156</v>
      </c>
      <c r="E120" s="68">
        <f>E121</f>
        <v>290678</v>
      </c>
    </row>
    <row r="121" spans="1:5" ht="21" customHeight="1">
      <c r="A121" s="28"/>
      <c r="B121" s="17" t="s">
        <v>157</v>
      </c>
      <c r="C121" s="65"/>
      <c r="D121" s="18" t="s">
        <v>158</v>
      </c>
      <c r="E121" s="41">
        <f>SUM(E122:E124)</f>
        <v>290678</v>
      </c>
    </row>
    <row r="122" spans="1:5" ht="21.75" customHeight="1">
      <c r="A122" s="28"/>
      <c r="B122" s="34"/>
      <c r="C122" s="17" t="s">
        <v>89</v>
      </c>
      <c r="D122" s="36" t="s">
        <v>90</v>
      </c>
      <c r="E122" s="44">
        <v>55000</v>
      </c>
    </row>
    <row r="123" spans="1:5" ht="59.25" customHeight="1">
      <c r="A123" s="28"/>
      <c r="B123" s="34"/>
      <c r="C123" s="17" t="s">
        <v>159</v>
      </c>
      <c r="D123" s="36" t="s">
        <v>160</v>
      </c>
      <c r="E123" s="44">
        <v>205678</v>
      </c>
    </row>
    <row r="124" spans="1:5" ht="68.25" customHeight="1" thickBot="1">
      <c r="A124" s="52"/>
      <c r="B124" s="53"/>
      <c r="C124" s="21" t="s">
        <v>29</v>
      </c>
      <c r="D124" s="22" t="s">
        <v>113</v>
      </c>
      <c r="E124" s="55">
        <v>30000</v>
      </c>
    </row>
    <row r="125" spans="1:5" ht="25.5" customHeight="1" thickBot="1">
      <c r="A125" s="97"/>
      <c r="B125" s="98"/>
      <c r="C125" s="99"/>
      <c r="D125" s="100" t="s">
        <v>161</v>
      </c>
      <c r="E125" s="101">
        <f>E8+E11+E14+E18+E23+E31+E44+E50+E54+E61+E79+E83+E88+E100+E109+E120</f>
        <v>37760084</v>
      </c>
    </row>
    <row r="126" spans="1:5" ht="20.25" customHeight="1" hidden="1">
      <c r="A126" s="102"/>
      <c r="B126" s="103"/>
      <c r="C126" s="104"/>
      <c r="D126" s="105" t="s">
        <v>162</v>
      </c>
      <c r="E126" s="106">
        <v>666664</v>
      </c>
    </row>
    <row r="127" spans="1:5" ht="4.5" customHeight="1" hidden="1">
      <c r="A127" s="102"/>
      <c r="B127" s="102"/>
      <c r="C127" s="102"/>
      <c r="E127" s="107">
        <f>E125+E126</f>
        <v>38426748</v>
      </c>
    </row>
    <row r="128" spans="1:5" ht="48.75" customHeight="1">
      <c r="A128" s="102"/>
      <c r="B128" s="108"/>
      <c r="C128" s="104"/>
      <c r="D128" s="109"/>
      <c r="E128" s="1"/>
    </row>
    <row r="129" spans="1:5" ht="22.5" customHeight="1">
      <c r="A129" s="110"/>
      <c r="B129" s="110"/>
      <c r="C129" s="109"/>
      <c r="D129" s="138" t="s">
        <v>168</v>
      </c>
      <c r="E129" s="139"/>
    </row>
    <row r="130" spans="1:5" ht="30" customHeight="1">
      <c r="A130" s="112"/>
      <c r="B130" s="113"/>
      <c r="C130" s="104"/>
      <c r="D130" s="42" t="s">
        <v>169</v>
      </c>
      <c r="E130" s="114"/>
    </row>
    <row r="131" spans="1:5" ht="19.5" customHeight="1">
      <c r="A131" s="112"/>
      <c r="B131" s="102"/>
      <c r="C131" s="115"/>
      <c r="D131" s="42"/>
      <c r="E131" s="116"/>
    </row>
    <row r="132" spans="1:5" ht="18.75" customHeight="1">
      <c r="A132" s="112"/>
      <c r="B132" s="113"/>
      <c r="C132" s="104"/>
      <c r="D132" s="42"/>
      <c r="E132" s="114"/>
    </row>
    <row r="133" spans="1:5" ht="19.5" customHeight="1">
      <c r="A133" s="112"/>
      <c r="B133" s="102"/>
      <c r="C133" s="115"/>
      <c r="D133" s="117"/>
      <c r="E133" s="116"/>
    </row>
    <row r="134" spans="1:5" ht="33" customHeight="1">
      <c r="A134" s="112"/>
      <c r="B134" s="113"/>
      <c r="C134" s="104"/>
      <c r="D134" s="118"/>
      <c r="E134" s="114"/>
    </row>
    <row r="135" spans="1:5" ht="18" customHeight="1">
      <c r="A135" s="112"/>
      <c r="B135" s="102"/>
      <c r="C135" s="115"/>
      <c r="D135" s="42"/>
      <c r="E135" s="116"/>
    </row>
    <row r="136" spans="1:5" ht="20.25" customHeight="1">
      <c r="A136" s="119"/>
      <c r="B136" s="119"/>
      <c r="C136" s="113"/>
      <c r="D136" s="120"/>
      <c r="E136" s="121"/>
    </row>
    <row r="137" spans="1:5" ht="25.5" customHeight="1">
      <c r="A137" s="102"/>
      <c r="B137" s="103"/>
      <c r="C137" s="104"/>
      <c r="D137" s="122"/>
      <c r="E137" s="114"/>
    </row>
    <row r="138" spans="1:5" ht="25.5" customHeight="1">
      <c r="A138" s="102"/>
      <c r="B138" s="102"/>
      <c r="C138" s="115"/>
      <c r="D138" s="123"/>
      <c r="E138" s="123"/>
    </row>
    <row r="139" spans="1:5" ht="25.5" customHeight="1">
      <c r="A139" s="102"/>
      <c r="B139" s="103"/>
      <c r="C139" s="104"/>
      <c r="D139" s="123"/>
      <c r="E139" s="123"/>
    </row>
    <row r="140" spans="1:5" ht="54.75" customHeight="1">
      <c r="A140" s="102"/>
      <c r="B140" s="108"/>
      <c r="C140" s="115"/>
      <c r="D140" s="42"/>
      <c r="E140" s="124"/>
    </row>
    <row r="141" spans="1:5" ht="67.5" customHeight="1">
      <c r="A141" s="102"/>
      <c r="B141" s="103"/>
      <c r="C141" s="104"/>
      <c r="D141" s="122"/>
      <c r="E141" s="114"/>
    </row>
    <row r="142" spans="1:5" ht="43.5" customHeight="1">
      <c r="A142" s="102"/>
      <c r="B142" s="108"/>
      <c r="C142" s="115"/>
      <c r="D142" s="42"/>
      <c r="E142" s="124"/>
    </row>
    <row r="143" spans="1:5" ht="19.5" customHeight="1">
      <c r="A143" s="113"/>
      <c r="B143" s="103"/>
      <c r="C143" s="104"/>
      <c r="D143" s="122"/>
      <c r="E143" s="114"/>
    </row>
    <row r="144" spans="1:5" ht="28.5" customHeight="1">
      <c r="A144" s="102"/>
      <c r="B144" s="103"/>
      <c r="C144" s="104"/>
      <c r="D144" s="122"/>
      <c r="E144" s="114"/>
    </row>
    <row r="145" spans="1:5" ht="43.5" customHeight="1">
      <c r="A145" s="102"/>
      <c r="B145" s="103"/>
      <c r="C145" s="103"/>
      <c r="D145" s="42"/>
      <c r="E145" s="116"/>
    </row>
    <row r="146" spans="1:5" ht="21" customHeight="1">
      <c r="A146" s="102"/>
      <c r="B146" s="103"/>
      <c r="C146" s="104"/>
      <c r="D146" s="122"/>
      <c r="E146" s="114"/>
    </row>
    <row r="147" spans="1:5" ht="39.75" customHeight="1">
      <c r="A147" s="102"/>
      <c r="B147" s="103"/>
      <c r="C147" s="103"/>
      <c r="D147" s="42"/>
      <c r="E147" s="116"/>
    </row>
    <row r="148" spans="1:5" ht="32.25" customHeight="1">
      <c r="A148" s="102"/>
      <c r="B148" s="103"/>
      <c r="C148" s="104"/>
      <c r="D148" s="122"/>
      <c r="E148" s="114"/>
    </row>
    <row r="149" spans="1:5" ht="42.75" customHeight="1">
      <c r="A149" s="102"/>
      <c r="B149" s="108"/>
      <c r="C149" s="115"/>
      <c r="D149" s="42"/>
      <c r="E149" s="124"/>
    </row>
    <row r="150" spans="1:5" ht="48.75" customHeight="1">
      <c r="A150" s="110"/>
      <c r="B150" s="110"/>
      <c r="C150" s="109"/>
      <c r="D150" s="125"/>
      <c r="E150" s="111"/>
    </row>
    <row r="151" spans="1:5" ht="15.75" customHeight="1">
      <c r="A151" s="102"/>
      <c r="B151" s="103"/>
      <c r="C151" s="104"/>
      <c r="D151" s="118"/>
      <c r="E151" s="114"/>
    </row>
    <row r="152" spans="1:5" ht="19.5" customHeight="1">
      <c r="A152" s="102"/>
      <c r="B152" s="103"/>
      <c r="C152" s="103"/>
      <c r="D152" s="42"/>
      <c r="E152" s="124"/>
    </row>
    <row r="153" spans="1:5" ht="23.25" customHeight="1">
      <c r="A153" s="102"/>
      <c r="B153" s="103"/>
      <c r="C153" s="115"/>
      <c r="D153" s="42"/>
      <c r="E153" s="124"/>
    </row>
    <row r="154" spans="1:5" ht="30.75" customHeight="1">
      <c r="A154" s="102"/>
      <c r="B154" s="103"/>
      <c r="C154" s="104"/>
      <c r="D154" s="118"/>
      <c r="E154" s="114"/>
    </row>
    <row r="155" spans="1:5" ht="40.5" customHeight="1">
      <c r="A155" s="102"/>
      <c r="B155" s="108"/>
      <c r="C155" s="103"/>
      <c r="D155" s="42"/>
      <c r="E155" s="124"/>
    </row>
    <row r="156" spans="1:5" ht="19.5" customHeight="1">
      <c r="A156" s="102"/>
      <c r="B156" s="103"/>
      <c r="C156" s="104"/>
      <c r="D156" s="118"/>
      <c r="E156" s="114"/>
    </row>
    <row r="157" spans="1:5" ht="39.75" customHeight="1">
      <c r="A157" s="102"/>
      <c r="B157" s="108"/>
      <c r="C157" s="115"/>
      <c r="D157" s="42"/>
      <c r="E157" s="124"/>
    </row>
    <row r="158" spans="1:5" ht="33.75" customHeight="1" hidden="1">
      <c r="A158" s="102"/>
      <c r="B158" s="103" t="s">
        <v>163</v>
      </c>
      <c r="C158" s="104"/>
      <c r="D158" s="118" t="s">
        <v>164</v>
      </c>
      <c r="E158" s="121"/>
    </row>
    <row r="159" spans="1:5" ht="44.25" customHeight="1" hidden="1">
      <c r="A159" s="102"/>
      <c r="B159" s="108"/>
      <c r="C159" s="103" t="s">
        <v>15</v>
      </c>
      <c r="D159" s="42" t="s">
        <v>165</v>
      </c>
      <c r="E159" s="96"/>
    </row>
    <row r="160" spans="1:5" ht="34.5" customHeight="1" hidden="1">
      <c r="A160" s="102"/>
      <c r="B160" s="108"/>
      <c r="C160" s="103"/>
      <c r="D160" s="126" t="s">
        <v>166</v>
      </c>
      <c r="E160" s="127"/>
    </row>
    <row r="161" spans="1:5" ht="19.5" customHeight="1" hidden="1">
      <c r="A161" s="102"/>
      <c r="B161" s="103" t="s">
        <v>167</v>
      </c>
      <c r="C161" s="104"/>
      <c r="D161" s="118" t="s">
        <v>128</v>
      </c>
      <c r="E161" s="114"/>
    </row>
    <row r="162" spans="1:5" ht="43.5" customHeight="1" hidden="1">
      <c r="A162" s="102"/>
      <c r="B162" s="108"/>
      <c r="C162" s="115" t="s">
        <v>15</v>
      </c>
      <c r="D162" s="42" t="s">
        <v>165</v>
      </c>
      <c r="E162" s="124"/>
    </row>
    <row r="163" spans="1:5" ht="33" customHeight="1">
      <c r="A163" s="102"/>
      <c r="B163" s="103"/>
      <c r="C163" s="103"/>
      <c r="D163" s="118"/>
      <c r="E163" s="121"/>
    </row>
    <row r="164" spans="1:5" ht="45" customHeight="1">
      <c r="A164" s="102"/>
      <c r="B164" s="108"/>
      <c r="C164" s="103"/>
      <c r="D164" s="42"/>
      <c r="E164" s="96"/>
    </row>
    <row r="165" spans="1:5" ht="20.25" customHeight="1">
      <c r="A165" s="102"/>
      <c r="B165" s="103"/>
      <c r="C165" s="104"/>
      <c r="D165" s="118"/>
      <c r="E165" s="114"/>
    </row>
    <row r="166" spans="1:5" ht="45.75" customHeight="1">
      <c r="A166" s="102"/>
      <c r="B166" s="108"/>
      <c r="C166" s="115"/>
      <c r="D166" s="42"/>
      <c r="E166" s="124"/>
    </row>
    <row r="167" spans="1:5" ht="43.5" customHeight="1">
      <c r="A167" s="102"/>
      <c r="B167" s="108"/>
      <c r="C167" s="115"/>
      <c r="D167" s="42"/>
      <c r="E167" s="124"/>
    </row>
    <row r="168" spans="1:5" ht="47.25" customHeight="1">
      <c r="A168" s="102"/>
      <c r="B168" s="103"/>
      <c r="C168" s="115"/>
      <c r="D168" s="118"/>
      <c r="E168" s="114"/>
    </row>
    <row r="169" spans="1:5" ht="19.5" customHeight="1">
      <c r="A169" s="102"/>
      <c r="B169" s="103"/>
      <c r="C169" s="115"/>
      <c r="D169" s="42"/>
      <c r="E169" s="116"/>
    </row>
    <row r="170" spans="1:5" ht="29.25" customHeight="1">
      <c r="A170" s="102"/>
      <c r="B170" s="103"/>
      <c r="C170" s="115"/>
      <c r="D170" s="42"/>
      <c r="E170" s="116"/>
    </row>
    <row r="171" spans="1:5" ht="18.75" customHeight="1">
      <c r="A171" s="102"/>
      <c r="B171" s="103"/>
      <c r="C171" s="115"/>
      <c r="D171" s="42"/>
      <c r="E171" s="116"/>
    </row>
    <row r="172" spans="1:5" ht="42" customHeight="1">
      <c r="A172" s="102"/>
      <c r="B172" s="108"/>
      <c r="C172" s="115"/>
      <c r="D172" s="42"/>
      <c r="E172" s="124"/>
    </row>
    <row r="173" spans="1:5" ht="33.75" customHeight="1">
      <c r="A173" s="110"/>
      <c r="B173" s="128"/>
      <c r="C173" s="128"/>
      <c r="D173" s="125"/>
      <c r="E173" s="129"/>
    </row>
    <row r="174" spans="1:5" ht="33.75" customHeight="1">
      <c r="A174" s="110"/>
      <c r="B174" s="103"/>
      <c r="C174" s="104"/>
      <c r="D174" s="118"/>
      <c r="E174" s="114"/>
    </row>
    <row r="175" spans="1:5" ht="21" customHeight="1">
      <c r="A175" s="110"/>
      <c r="B175" s="103"/>
      <c r="C175" s="103"/>
      <c r="D175" s="42"/>
      <c r="E175" s="124"/>
    </row>
    <row r="176" spans="1:5" ht="20.25" customHeight="1">
      <c r="A176" s="102"/>
      <c r="B176" s="103"/>
      <c r="C176" s="104"/>
      <c r="D176" s="118"/>
      <c r="E176" s="114"/>
    </row>
    <row r="177" spans="1:5" ht="18" customHeight="1">
      <c r="A177" s="102"/>
      <c r="B177" s="103"/>
      <c r="C177" s="103"/>
      <c r="D177" s="42"/>
      <c r="E177" s="116"/>
    </row>
    <row r="178" spans="1:5" ht="32.25" customHeight="1">
      <c r="A178" s="102"/>
      <c r="B178" s="103"/>
      <c r="C178" s="115"/>
      <c r="D178" s="42"/>
      <c r="E178" s="116"/>
    </row>
    <row r="179" spans="1:5" ht="19.5" customHeight="1">
      <c r="A179" s="102"/>
      <c r="B179" s="108"/>
      <c r="C179" s="103"/>
      <c r="D179" s="42"/>
      <c r="E179" s="124"/>
    </row>
    <row r="180" spans="1:5" ht="18.75" customHeight="1">
      <c r="A180" s="102"/>
      <c r="B180" s="103"/>
      <c r="C180" s="104"/>
      <c r="D180" s="118"/>
      <c r="E180" s="114"/>
    </row>
    <row r="181" spans="1:5" ht="43.5" customHeight="1">
      <c r="A181" s="102"/>
      <c r="B181" s="108"/>
      <c r="C181" s="115"/>
      <c r="D181" s="42"/>
      <c r="E181" s="124"/>
    </row>
    <row r="182" spans="1:5" ht="20.25" customHeight="1">
      <c r="A182" s="110"/>
      <c r="B182" s="128"/>
      <c r="C182" s="128"/>
      <c r="D182" s="125"/>
      <c r="E182" s="129"/>
    </row>
    <row r="183" spans="1:5" ht="33.75" customHeight="1">
      <c r="A183" s="102"/>
      <c r="B183" s="103"/>
      <c r="C183" s="104"/>
      <c r="D183" s="118"/>
      <c r="E183" s="114"/>
    </row>
    <row r="184" spans="1:5" ht="19.5" customHeight="1">
      <c r="A184" s="102"/>
      <c r="B184" s="108"/>
      <c r="C184" s="103"/>
      <c r="D184" s="42"/>
      <c r="E184" s="124"/>
    </row>
    <row r="185" spans="1:5" ht="45.75" customHeight="1">
      <c r="A185" s="102"/>
      <c r="B185" s="108"/>
      <c r="C185" s="103"/>
      <c r="D185" s="42"/>
      <c r="E185" s="124"/>
    </row>
    <row r="186" spans="1:5" ht="59.25" customHeight="1">
      <c r="A186" s="110"/>
      <c r="B186" s="128"/>
      <c r="C186" s="128"/>
      <c r="D186" s="125"/>
      <c r="E186" s="129"/>
    </row>
    <row r="187" spans="1:5" ht="48.75" customHeight="1">
      <c r="A187" s="102"/>
      <c r="B187" s="103"/>
      <c r="C187" s="104"/>
      <c r="D187" s="118"/>
      <c r="E187" s="114"/>
    </row>
    <row r="188" spans="1:5" ht="27" customHeight="1">
      <c r="A188" s="102"/>
      <c r="B188" s="103"/>
      <c r="C188" s="103"/>
      <c r="D188" s="42"/>
      <c r="E188" s="116"/>
    </row>
    <row r="189" spans="1:5" ht="24.75" customHeight="1">
      <c r="A189" s="102"/>
      <c r="B189" s="108"/>
      <c r="C189" s="103"/>
      <c r="D189" s="42"/>
      <c r="E189" s="124"/>
    </row>
    <row r="190" spans="1:5" ht="25.5" customHeight="1">
      <c r="A190" s="110"/>
      <c r="B190" s="110"/>
      <c r="C190" s="109"/>
      <c r="D190" s="125"/>
      <c r="E190" s="111"/>
    </row>
    <row r="191" spans="1:5" ht="28.5" customHeight="1">
      <c r="A191" s="112"/>
      <c r="B191" s="113"/>
      <c r="C191" s="104"/>
      <c r="D191" s="118"/>
      <c r="E191" s="114"/>
    </row>
    <row r="192" spans="1:5" ht="21" customHeight="1">
      <c r="A192" s="112"/>
      <c r="B192" s="102"/>
      <c r="C192" s="115"/>
      <c r="D192" s="42"/>
      <c r="E192" s="116"/>
    </row>
    <row r="193" spans="1:5" ht="32.25" customHeight="1">
      <c r="A193" s="112"/>
      <c r="B193" s="113"/>
      <c r="C193" s="104"/>
      <c r="D193" s="118"/>
      <c r="E193" s="114"/>
    </row>
    <row r="194" spans="1:5" ht="23.25" customHeight="1">
      <c r="A194" s="112"/>
      <c r="B194" s="102"/>
      <c r="C194" s="115"/>
      <c r="D194" s="42"/>
      <c r="E194" s="116"/>
    </row>
    <row r="195" spans="1:5" ht="33" customHeight="1">
      <c r="A195" s="112"/>
      <c r="B195" s="113"/>
      <c r="C195" s="104"/>
      <c r="D195" s="118"/>
      <c r="E195" s="114"/>
    </row>
    <row r="196" spans="1:5" ht="21.75" customHeight="1">
      <c r="A196" s="112"/>
      <c r="B196" s="102"/>
      <c r="C196" s="115"/>
      <c r="D196" s="42"/>
      <c r="E196" s="116"/>
    </row>
    <row r="197" spans="1:5" ht="39.75" customHeight="1">
      <c r="A197" s="119"/>
      <c r="B197" s="119"/>
      <c r="C197" s="113"/>
      <c r="D197" s="120"/>
      <c r="E197" s="121"/>
    </row>
    <row r="198" spans="1:5" ht="36" customHeight="1">
      <c r="A198" s="130"/>
      <c r="B198" s="130"/>
      <c r="C198" s="130"/>
      <c r="E198" s="1"/>
    </row>
    <row r="199" spans="1:5" ht="30.75" customHeight="1">
      <c r="A199" s="1"/>
      <c r="B199" s="1"/>
      <c r="C199" s="1"/>
      <c r="D199" s="1"/>
      <c r="E199" s="1"/>
    </row>
    <row r="200" spans="1:5" ht="27" customHeight="1">
      <c r="A200" s="1"/>
      <c r="B200" s="1"/>
      <c r="C200" s="1"/>
      <c r="D200" s="1"/>
      <c r="E200" s="1"/>
    </row>
    <row r="201" spans="1:5" ht="25.5" customHeight="1">
      <c r="A201" s="1"/>
      <c r="B201" s="1"/>
      <c r="C201" s="1"/>
      <c r="D201" s="1"/>
      <c r="E201" s="1"/>
    </row>
    <row r="202" ht="25.5" customHeight="1">
      <c r="E202" s="1"/>
    </row>
    <row r="203" ht="21" customHeight="1">
      <c r="E203" s="1"/>
    </row>
    <row r="204" ht="29.25" customHeight="1">
      <c r="E204" s="1"/>
    </row>
    <row r="205" ht="24.75" customHeight="1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</sheetData>
  <mergeCells count="3">
    <mergeCell ref="A5:C5"/>
    <mergeCell ref="D5:D6"/>
    <mergeCell ref="E5:E6"/>
  </mergeCells>
  <printOptions horizontalCentered="1"/>
  <pageMargins left="0.1968503937007874" right="0.1968503937007874" top="0.5905511811023623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2005-12-02T12:27:30Z</dcterms:created>
  <dcterms:modified xsi:type="dcterms:W3CDTF">2006-01-17T10:00:04Z</dcterms:modified>
  <cp:category/>
  <cp:version/>
  <cp:contentType/>
  <cp:contentStatus/>
</cp:coreProperties>
</file>