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<sst xmlns="http://schemas.openxmlformats.org/spreadsheetml/2006/main" count="183" uniqueCount="117">
  <si>
    <t>Wydatki na zadania z zakresu administracji rządowej I półrocze 2005r</t>
  </si>
  <si>
    <t>Nazwa jednostki - zadania</t>
  </si>
  <si>
    <t>Klasyfikacja budżetowa</t>
  </si>
  <si>
    <t>Plan pierwotny</t>
  </si>
  <si>
    <t>Plan po zmianach</t>
  </si>
  <si>
    <t>Realizacja</t>
  </si>
  <si>
    <t>% realizacji</t>
  </si>
  <si>
    <t>Dział</t>
  </si>
  <si>
    <t>Rozdział</t>
  </si>
  <si>
    <t>Paragraf</t>
  </si>
  <si>
    <t>Rolnictwo i łowiectwo</t>
  </si>
  <si>
    <t>010</t>
  </si>
  <si>
    <t>Prace geodezyjno - urządzeniowe na potrzeby rolnictwa</t>
  </si>
  <si>
    <t>01005</t>
  </si>
  <si>
    <t>Zakup usług pozostałych</t>
  </si>
  <si>
    <t>4300</t>
  </si>
  <si>
    <t>Leśnictwo</t>
  </si>
  <si>
    <t>020</t>
  </si>
  <si>
    <t>Gospodarka leśna</t>
  </si>
  <si>
    <t>02001</t>
  </si>
  <si>
    <t xml:space="preserve">Gospodarka mieszkaniowa </t>
  </si>
  <si>
    <t>700</t>
  </si>
  <si>
    <t>Gospodarka gruntami i nieruchomościami</t>
  </si>
  <si>
    <t>70005</t>
  </si>
  <si>
    <t>Kary i odszkodowania wypłacane na rzecz osób fizycznych</t>
  </si>
  <si>
    <t>4590</t>
  </si>
  <si>
    <t>Działalność usługowa</t>
  </si>
  <si>
    <t>710</t>
  </si>
  <si>
    <t>Prace geodezyjne i kartograficzne  /nieinwestycyjne/</t>
  </si>
  <si>
    <t>71013</t>
  </si>
  <si>
    <t>Opracowania geodezyjne i kartograficzne</t>
  </si>
  <si>
    <t>71014</t>
  </si>
  <si>
    <t>Nadzór budowlany</t>
  </si>
  <si>
    <t>71015</t>
  </si>
  <si>
    <t>Wynagrodzenia osobowe pracowników</t>
  </si>
  <si>
    <t>4010</t>
  </si>
  <si>
    <t>Wynagrodzenia osobowe członków korpusu służby cywilnej</t>
  </si>
  <si>
    <t>4020</t>
  </si>
  <si>
    <t>Dodatk.wynagr.roczne</t>
  </si>
  <si>
    <t>4040</t>
  </si>
  <si>
    <t>Składki na ubezp.społeczne</t>
  </si>
  <si>
    <t>4110</t>
  </si>
  <si>
    <t>Składki na Fundusz Pracy</t>
  </si>
  <si>
    <t>4120</t>
  </si>
  <si>
    <t>Odpisy na ZFŚS</t>
  </si>
  <si>
    <t>4440</t>
  </si>
  <si>
    <t>Podróże służbowe krajowe</t>
  </si>
  <si>
    <t>4410</t>
  </si>
  <si>
    <t>Zakup materiałów i wyposażenia</t>
  </si>
  <si>
    <t>4210</t>
  </si>
  <si>
    <t>Wydatki na zakupy inwestycyjne j.b.</t>
  </si>
  <si>
    <t>6060</t>
  </si>
  <si>
    <t>Administracja publiczna</t>
  </si>
  <si>
    <t>750</t>
  </si>
  <si>
    <t>Urzędy wojewódzkie</t>
  </si>
  <si>
    <t>75011</t>
  </si>
  <si>
    <t>Komisje poborowe</t>
  </si>
  <si>
    <t>75045</t>
  </si>
  <si>
    <t>Wynagrodzenia bezosobowe</t>
  </si>
  <si>
    <t>4170</t>
  </si>
  <si>
    <t>Różne wydatki na rzecz osób fizycznych</t>
  </si>
  <si>
    <t>3030</t>
  </si>
  <si>
    <t>Bezpieczeństwo publiczne i ochrona przeciwpożarowa</t>
  </si>
  <si>
    <t>754</t>
  </si>
  <si>
    <t>Komendy powiatowe                          Państwowej Straży Pożarnej</t>
  </si>
  <si>
    <t>75411</t>
  </si>
  <si>
    <t>Uposażenia żołnierzy zawodowych i nadterminowych oraz funkcjonariuszy</t>
  </si>
  <si>
    <t>Dodatkowe uposażenie roczne dla żołnierzy zawodowych oraz nagrody roczne dla funkcjonariuszy</t>
  </si>
  <si>
    <t>Równoważniki pieniężne i ekwiwalenty dla żołnierzy i funkcjonariuszy</t>
  </si>
  <si>
    <t>Zakup środków żywności</t>
  </si>
  <si>
    <t>Zakup leków, materiałów medycznych</t>
  </si>
  <si>
    <t>4230</t>
  </si>
  <si>
    <t>Zakup energii</t>
  </si>
  <si>
    <t>Zakup usług remontowych</t>
  </si>
  <si>
    <t>Zakup usług zdrowotnych</t>
  </si>
  <si>
    <t>4280</t>
  </si>
  <si>
    <t>Podatek od nieruchomości</t>
  </si>
  <si>
    <t>Pozostałe podatki na rzecz budżetów j.s.t.</t>
  </si>
  <si>
    <t>4500</t>
  </si>
  <si>
    <t>Opłaty na rzecz budżetów j.s.t.</t>
  </si>
  <si>
    <t>4520</t>
  </si>
  <si>
    <t>Różne opłaty i składki</t>
  </si>
  <si>
    <t>4430</t>
  </si>
  <si>
    <t>Wydatki osobowe niezaliczone do uposażeń wypłacane żołnierzom i funkcjonariuszom</t>
  </si>
  <si>
    <t>Obrona cywilna</t>
  </si>
  <si>
    <t>75414</t>
  </si>
  <si>
    <t>Ochrona zdrowia</t>
  </si>
  <si>
    <t>851</t>
  </si>
  <si>
    <t xml:space="preserve">Składki na ubezp.zdrowotne oraz świadczenia dla osób nie objętych obowiązkiem ubezpieczenia zdrowotnego </t>
  </si>
  <si>
    <t>85156</t>
  </si>
  <si>
    <t>Składki na ubezpieczenie zdrowotne</t>
  </si>
  <si>
    <t>4130</t>
  </si>
  <si>
    <t>Pomoc społeczna</t>
  </si>
  <si>
    <t>852</t>
  </si>
  <si>
    <t xml:space="preserve">Ośrodki wsparcia  </t>
  </si>
  <si>
    <t>85203</t>
  </si>
  <si>
    <t>Dodatkowe wynagrodzenie roczne</t>
  </si>
  <si>
    <t>4220</t>
  </si>
  <si>
    <t>4260</t>
  </si>
  <si>
    <t>4270</t>
  </si>
  <si>
    <t>Świadczenia rodzinne oraz składki na ubezpieczenie emerytalne i rentowe z ubezpieczenia społecznego</t>
  </si>
  <si>
    <t>85212</t>
  </si>
  <si>
    <t>Świadczenia społeczne</t>
  </si>
  <si>
    <t>3110</t>
  </si>
  <si>
    <t>Pozostałe zadania w zakresie polityki społecznej</t>
  </si>
  <si>
    <t>853</t>
  </si>
  <si>
    <t>Zespoły do spraw orzekania o niepełnosprawności</t>
  </si>
  <si>
    <t>85321</t>
  </si>
  <si>
    <t>Dodatk. Wynagr. Roczne</t>
  </si>
  <si>
    <t>Składki na ubezp. Społeczne</t>
  </si>
  <si>
    <t>Ogółem wydatki</t>
  </si>
  <si>
    <t>Zarząd Powiatu Mławskiego</t>
  </si>
  <si>
    <t>1. Włodzimierz Wojnarowski</t>
  </si>
  <si>
    <t>2. Zdzisław Budner</t>
  </si>
  <si>
    <t>3. Tadeusz Bąk</t>
  </si>
  <si>
    <t>4. Jan Salwa</t>
  </si>
  <si>
    <t>5. Tadeusz Stefaniak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</si>
</sst>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5">
    <font>
      <sz val="10"/>
      <name val="Arial"/>
      <family val="0"/>
    </font>
    <font>
      <sz val="10"/>
      <color indexed="8"/>
      <name val="Arial CE"/>
      <family val="0"/>
    </font>
    <font>
      <sz val="10"/>
      <color indexed="8"/>
      <name val="Arial"/>
      <family val="0"/>
    </font>
    <font>
      <b/>
      <sz val="14"/>
      <color indexed="8"/>
      <name val="Arial CE"/>
      <family val="2"/>
    </font>
    <font>
      <sz val="12"/>
      <color indexed="8"/>
      <name val="Arial CE"/>
      <family val="2"/>
    </font>
    <font>
      <sz val="9"/>
      <color indexed="8"/>
      <name val="Arial CE"/>
      <family val="2"/>
    </font>
    <font>
      <b/>
      <i/>
      <sz val="12"/>
      <color indexed="8"/>
      <name val="Arial CE"/>
      <family val="2"/>
    </font>
    <font>
      <b/>
      <i/>
      <sz val="11"/>
      <color indexed="8"/>
      <name val="Arial CE"/>
      <family val="2"/>
    </font>
    <font>
      <b/>
      <sz val="12"/>
      <color indexed="8"/>
      <name val="Arial CE"/>
      <family val="2"/>
    </font>
    <font>
      <b/>
      <sz val="11"/>
      <color indexed="8"/>
      <name val="Arial CE"/>
      <family val="2"/>
    </font>
    <font>
      <b/>
      <sz val="10"/>
      <color indexed="8"/>
      <name val="Arial CE"/>
      <family val="2"/>
    </font>
    <font>
      <sz val="11"/>
      <color indexed="8"/>
      <name val="Arial CE"/>
      <family val="2"/>
    </font>
    <font>
      <i/>
      <sz val="10"/>
      <color indexed="8"/>
      <name val="Arial CE"/>
      <family val="2"/>
    </font>
    <font>
      <b/>
      <i/>
      <u val="single"/>
      <sz val="10"/>
      <color indexed="8"/>
      <name val="Arial CE"/>
      <family val="2"/>
    </font>
    <font>
      <u val="single"/>
      <sz val="10"/>
      <color indexed="8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Alignment="1">
      <alignment/>
    </xf>
    <xf numFmtId="0" fontId="2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Border="1" applyAlignment="1">
      <alignment/>
    </xf>
    <xf numFmtId="0" fontId="4" fillId="0" borderId="1" xfId="0" applyBorder="1" applyAlignment="1">
      <alignment horizontal="center"/>
    </xf>
    <xf numFmtId="0" fontId="2" fillId="0" borderId="0" xfId="0" applyBorder="1" applyAlignment="1">
      <alignment/>
    </xf>
    <xf numFmtId="0" fontId="1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6" fillId="0" borderId="1" xfId="0" applyBorder="1" applyAlignment="1">
      <alignment/>
    </xf>
    <xf numFmtId="49" fontId="6" fillId="0" borderId="1" xfId="0" applyBorder="1" applyAlignment="1">
      <alignment horizontal="center"/>
    </xf>
    <xf numFmtId="49" fontId="1" fillId="0" borderId="1" xfId="0" applyBorder="1" applyAlignment="1">
      <alignment/>
    </xf>
    <xf numFmtId="49" fontId="1" fillId="0" borderId="1" xfId="0" applyBorder="1" applyAlignment="1">
      <alignment horizontal="center"/>
    </xf>
    <xf numFmtId="3" fontId="7" fillId="0" borderId="1" xfId="0" applyBorder="1" applyAlignment="1">
      <alignment horizontal="right"/>
    </xf>
    <xf numFmtId="4" fontId="7" fillId="0" borderId="1" xfId="0" applyNumberFormat="1" applyBorder="1" applyAlignment="1">
      <alignment horizontal="right"/>
    </xf>
    <xf numFmtId="49" fontId="8" fillId="0" borderId="1" xfId="0" applyBorder="1" applyAlignment="1">
      <alignment horizontal="center"/>
    </xf>
    <xf numFmtId="3" fontId="9" fillId="0" borderId="1" xfId="0" applyBorder="1" applyAlignment="1">
      <alignment horizontal="right"/>
    </xf>
    <xf numFmtId="4" fontId="9" fillId="0" borderId="1" xfId="0" applyNumberFormat="1" applyFont="1" applyBorder="1" applyAlignment="1">
      <alignment horizontal="right"/>
    </xf>
    <xf numFmtId="49" fontId="1" fillId="0" borderId="1" xfId="0" applyBorder="1" applyAlignment="1">
      <alignment horizontal="left"/>
    </xf>
    <xf numFmtId="3" fontId="1" fillId="0" borderId="1" xfId="0" applyBorder="1" applyAlignment="1">
      <alignment horizontal="right"/>
    </xf>
    <xf numFmtId="0" fontId="1" fillId="0" borderId="1" xfId="0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9" fontId="6" fillId="0" borderId="1" xfId="0" applyBorder="1" applyAlignment="1">
      <alignment wrapText="1"/>
    </xf>
    <xf numFmtId="3" fontId="6" fillId="0" borderId="1" xfId="0" applyBorder="1" applyAlignment="1">
      <alignment horizontal="right"/>
    </xf>
    <xf numFmtId="49" fontId="10" fillId="0" borderId="1" xfId="0" applyBorder="1" applyAlignment="1">
      <alignment/>
    </xf>
    <xf numFmtId="3" fontId="1" fillId="0" borderId="1" xfId="0" applyBorder="1" applyAlignment="1">
      <alignment horizontal="right"/>
    </xf>
    <xf numFmtId="49" fontId="6" fillId="0" borderId="1" xfId="0" applyBorder="1" applyAlignment="1">
      <alignment horizontal="left" wrapText="1"/>
    </xf>
    <xf numFmtId="3" fontId="6" fillId="0" borderId="1" xfId="0" applyBorder="1" applyAlignment="1">
      <alignment/>
    </xf>
    <xf numFmtId="49" fontId="10" fillId="0" borderId="1" xfId="0" applyBorder="1" applyAlignment="1">
      <alignment horizontal="center"/>
    </xf>
    <xf numFmtId="3" fontId="9" fillId="0" borderId="1" xfId="0" applyBorder="1" applyAlignment="1">
      <alignment/>
    </xf>
    <xf numFmtId="3" fontId="1" fillId="0" borderId="1" xfId="0" applyBorder="1" applyAlignment="1">
      <alignment/>
    </xf>
    <xf numFmtId="4" fontId="11" fillId="0" borderId="1" xfId="0" applyNumberFormat="1" applyFont="1" applyBorder="1" applyAlignment="1">
      <alignment horizontal="right"/>
    </xf>
    <xf numFmtId="49" fontId="9" fillId="0" borderId="1" xfId="0" applyBorder="1" applyAlignment="1">
      <alignment horizontal="center"/>
    </xf>
    <xf numFmtId="49" fontId="1" fillId="0" borderId="1" xfId="0" applyBorder="1" applyAlignment="1">
      <alignment horizontal="center"/>
    </xf>
    <xf numFmtId="3" fontId="1" fillId="0" borderId="1" xfId="0" applyBorder="1" applyAlignment="1">
      <alignment/>
    </xf>
    <xf numFmtId="49" fontId="1" fillId="0" borderId="1" xfId="0" applyFont="1" applyBorder="1" applyAlignment="1">
      <alignment horizontal="center"/>
    </xf>
    <xf numFmtId="49" fontId="4" fillId="0" borderId="1" xfId="0" applyBorder="1" applyAlignment="1">
      <alignment/>
    </xf>
    <xf numFmtId="3" fontId="8" fillId="0" borderId="1" xfId="0" applyBorder="1" applyAlignment="1">
      <alignment/>
    </xf>
    <xf numFmtId="0" fontId="1" fillId="0" borderId="1" xfId="0" applyBorder="1" applyAlignment="1">
      <alignment horizontal="center"/>
    </xf>
    <xf numFmtId="0" fontId="1" fillId="0" borderId="1" xfId="0" applyBorder="1" applyAlignment="1">
      <alignment/>
    </xf>
    <xf numFmtId="3" fontId="9" fillId="0" borderId="1" xfId="0" applyFont="1" applyBorder="1" applyAlignment="1">
      <alignment horizontal="right"/>
    </xf>
    <xf numFmtId="49" fontId="6" fillId="0" borderId="1" xfId="0" applyBorder="1" applyAlignment="1">
      <alignment horizontal="left"/>
    </xf>
    <xf numFmtId="49" fontId="12" fillId="0" borderId="1" xfId="0" applyBorder="1" applyAlignment="1">
      <alignment horizontal="left"/>
    </xf>
    <xf numFmtId="49" fontId="12" fillId="0" borderId="1" xfId="0" applyBorder="1" applyAlignment="1">
      <alignment horizontal="center"/>
    </xf>
    <xf numFmtId="3" fontId="7" fillId="0" borderId="1" xfId="0" applyFont="1" applyBorder="1" applyAlignment="1">
      <alignment/>
    </xf>
    <xf numFmtId="49" fontId="11" fillId="0" borderId="1" xfId="0" applyBorder="1" applyAlignment="1">
      <alignment horizontal="center"/>
    </xf>
    <xf numFmtId="49" fontId="1" fillId="0" borderId="0" xfId="0" applyBorder="1" applyAlignment="1">
      <alignment/>
    </xf>
    <xf numFmtId="49" fontId="13" fillId="0" borderId="0" xfId="0" applyAlignment="1">
      <alignment/>
    </xf>
    <xf numFmtId="3" fontId="1" fillId="0" borderId="0" xfId="0" applyBorder="1" applyAlignment="1">
      <alignment/>
    </xf>
    <xf numFmtId="0" fontId="1" fillId="0" borderId="0" xfId="0" applyBorder="1" applyAlignment="1">
      <alignment/>
    </xf>
    <xf numFmtId="49" fontId="1" fillId="0" borderId="0" xfId="0" applyAlignment="1">
      <alignment/>
    </xf>
    <xf numFmtId="0" fontId="1" fillId="0" borderId="0" xfId="0" applyFont="1" applyAlignment="1">
      <alignment horizontal="left"/>
    </xf>
    <xf numFmtId="3" fontId="1" fillId="0" borderId="0" xfId="0" applyAlignment="1">
      <alignment/>
    </xf>
    <xf numFmtId="4" fontId="1" fillId="0" borderId="0" xfId="0" applyAlignment="1">
      <alignment horizontal="left"/>
    </xf>
    <xf numFmtId="0" fontId="11" fillId="0" borderId="0" xfId="0" applyAlignment="1">
      <alignment horizontal="left"/>
    </xf>
    <xf numFmtId="0" fontId="1" fillId="0" borderId="0" xfId="0" applyAlignment="1">
      <alignment/>
    </xf>
    <xf numFmtId="0" fontId="1" fillId="0" borderId="0" xfId="0" applyAlignment="1">
      <alignment horizontal="left"/>
    </xf>
    <xf numFmtId="49" fontId="14" fillId="0" borderId="0" xfId="0" applyAlignment="1">
      <alignment/>
    </xf>
    <xf numFmtId="0" fontId="4" fillId="0" borderId="0" xfId="0" applyAlignment="1">
      <alignment/>
    </xf>
    <xf numFmtId="49" fontId="8" fillId="0" borderId="1" xfId="0" applyBorder="1" applyAlignment="1">
      <alignment horizontal="left" wrapText="1"/>
    </xf>
    <xf numFmtId="49" fontId="1" fillId="0" borderId="1" xfId="0" applyBorder="1" applyAlignment="1">
      <alignment horizontal="left"/>
    </xf>
    <xf numFmtId="0" fontId="4" fillId="0" borderId="1" xfId="0" applyBorder="1" applyAlignment="1">
      <alignment horizontal="center"/>
    </xf>
    <xf numFmtId="49" fontId="1" fillId="0" borderId="1" xfId="0" applyBorder="1" applyAlignment="1">
      <alignment horizontal="left" wrapText="1"/>
    </xf>
    <xf numFmtId="49" fontId="8" fillId="0" borderId="1" xfId="0" applyBorder="1" applyAlignment="1">
      <alignment horizontal="left"/>
    </xf>
    <xf numFmtId="49" fontId="1" fillId="0" borderId="1" xfId="0" applyBorder="1" applyAlignment="1">
      <alignment horizontal="left"/>
    </xf>
    <xf numFmtId="49" fontId="1" fillId="0" borderId="1" xfId="0" applyBorder="1" applyAlignment="1">
      <alignment wrapText="1"/>
    </xf>
    <xf numFmtId="49" fontId="1" fillId="0" borderId="1" xfId="0" applyBorder="1" applyAlignment="1">
      <alignment/>
    </xf>
    <xf numFmtId="49" fontId="9" fillId="0" borderId="1" xfId="0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49" fontId="1" fillId="0" borderId="2" xfId="0" applyFont="1" applyBorder="1" applyAlignment="1">
      <alignment horizontal="left"/>
    </xf>
    <xf numFmtId="49" fontId="1" fillId="0" borderId="3" xfId="0" applyBorder="1" applyAlignment="1">
      <alignment horizontal="left"/>
    </xf>
    <xf numFmtId="49" fontId="1" fillId="0" borderId="4" xfId="0" applyBorder="1" applyAlignment="1">
      <alignment horizontal="left"/>
    </xf>
    <xf numFmtId="49" fontId="1" fillId="0" borderId="2" xfId="0" applyFont="1" applyBorder="1" applyAlignment="1">
      <alignment horizontal="left" wrapText="1"/>
    </xf>
    <xf numFmtId="49" fontId="1" fillId="0" borderId="3" xfId="0" applyBorder="1" applyAlignment="1">
      <alignment horizontal="left" wrapText="1"/>
    </xf>
    <xf numFmtId="49" fontId="1" fillId="0" borderId="4" xfId="0" applyBorder="1" applyAlignment="1">
      <alignment horizontal="left" wrapText="1"/>
    </xf>
    <xf numFmtId="49" fontId="1" fillId="0" borderId="3" xfId="0" applyFont="1" applyBorder="1" applyAlignment="1">
      <alignment horizontal="left"/>
    </xf>
    <xf numFmtId="49" fontId="1" fillId="0" borderId="4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11"/>
  <sheetViews>
    <sheetView tabSelected="1" workbookViewId="0" topLeftCell="A88">
      <selection activeCell="A1" sqref="A1:H104"/>
    </sheetView>
  </sheetViews>
  <sheetFormatPr defaultColWidth="9.140625" defaultRowHeight="12.75"/>
  <cols>
    <col min="1" max="1" width="32.28125" style="0" customWidth="1"/>
    <col min="2" max="2" width="12.140625" style="0" customWidth="1"/>
    <col min="3" max="3" width="11.00390625" style="0" customWidth="1"/>
    <col min="4" max="4" width="10.140625" style="0" customWidth="1"/>
    <col min="5" max="5" width="14.00390625" style="0" customWidth="1"/>
    <col min="6" max="6" width="15.00390625" style="0" customWidth="1"/>
    <col min="7" max="8" width="14.7109375" style="0" customWidth="1"/>
  </cols>
  <sheetData>
    <row r="1" spans="1:253" ht="12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ht="19.5" customHeight="1">
      <c r="A2" s="3" t="s">
        <v>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1:253" ht="9.75" customHeight="1">
      <c r="A3" s="1"/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ht="12" customHeight="1">
      <c r="A4" s="4"/>
      <c r="B4" s="4"/>
      <c r="C4" s="4"/>
      <c r="D4" s="4"/>
      <c r="E4" s="4"/>
      <c r="F4" s="4"/>
      <c r="G4" s="4"/>
      <c r="H4" s="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ht="19.5" customHeight="1">
      <c r="A5" s="61" t="s">
        <v>1</v>
      </c>
      <c r="B5" s="61" t="s">
        <v>2</v>
      </c>
      <c r="C5" s="61"/>
      <c r="D5" s="61"/>
      <c r="E5" s="68" t="s">
        <v>3</v>
      </c>
      <c r="F5" s="68" t="s">
        <v>4</v>
      </c>
      <c r="G5" s="68" t="s">
        <v>5</v>
      </c>
      <c r="H5" s="68" t="s">
        <v>6</v>
      </c>
      <c r="I5" s="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ht="18" customHeight="1">
      <c r="A6" s="61"/>
      <c r="B6" s="5" t="s">
        <v>7</v>
      </c>
      <c r="C6" s="5" t="s">
        <v>8</v>
      </c>
      <c r="D6" s="7" t="s">
        <v>9</v>
      </c>
      <c r="E6" s="68"/>
      <c r="F6" s="68"/>
      <c r="G6" s="68"/>
      <c r="H6" s="68"/>
      <c r="I6" s="6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ht="12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6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ht="18.75" customHeight="1">
      <c r="A8" s="9" t="s">
        <v>10</v>
      </c>
      <c r="B8" s="10" t="s">
        <v>11</v>
      </c>
      <c r="C8" s="11"/>
      <c r="D8" s="12"/>
      <c r="E8" s="13">
        <f>SUM(E9)</f>
        <v>50000</v>
      </c>
      <c r="F8" s="13">
        <f>SUM(F9)</f>
        <v>50000</v>
      </c>
      <c r="G8" s="13">
        <f>SUM(G9)</f>
        <v>0</v>
      </c>
      <c r="H8" s="14">
        <f aca="true" t="shared" si="0" ref="H8:H39">G8/F8*100</f>
        <v>0</v>
      </c>
      <c r="I8" s="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ht="33" customHeight="1">
      <c r="A9" s="59" t="s">
        <v>12</v>
      </c>
      <c r="B9" s="59"/>
      <c r="C9" s="15" t="s">
        <v>13</v>
      </c>
      <c r="D9" s="12"/>
      <c r="E9" s="16">
        <f>SUM(E10:E10)</f>
        <v>50000</v>
      </c>
      <c r="F9" s="16">
        <f>SUM(F10:F10)</f>
        <v>50000</v>
      </c>
      <c r="G9" s="16">
        <f>SUM(G10:G10)</f>
        <v>0</v>
      </c>
      <c r="H9" s="17">
        <f t="shared" si="0"/>
        <v>0</v>
      </c>
      <c r="I9" s="6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ht="18" customHeight="1">
      <c r="A10" s="60" t="s">
        <v>14</v>
      </c>
      <c r="B10" s="60"/>
      <c r="C10" s="60"/>
      <c r="D10" s="12" t="s">
        <v>15</v>
      </c>
      <c r="E10" s="19">
        <v>50000</v>
      </c>
      <c r="F10" s="19">
        <v>50000</v>
      </c>
      <c r="G10" s="20"/>
      <c r="H10" s="21">
        <f t="shared" si="0"/>
        <v>0</v>
      </c>
      <c r="I10" s="6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ht="18" customHeight="1">
      <c r="A11" s="9" t="s">
        <v>16</v>
      </c>
      <c r="B11" s="10" t="s">
        <v>17</v>
      </c>
      <c r="C11" s="11"/>
      <c r="D11" s="12"/>
      <c r="E11" s="13">
        <f>SUM(E12)</f>
        <v>3500</v>
      </c>
      <c r="F11" s="13">
        <f>SUM(F12)</f>
        <v>3500</v>
      </c>
      <c r="G11" s="13">
        <f>SUM(G12)</f>
        <v>3354</v>
      </c>
      <c r="H11" s="14">
        <f t="shared" si="0"/>
        <v>95.82857142857144</v>
      </c>
      <c r="I11" s="6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ht="18.75" customHeight="1">
      <c r="A12" s="59" t="s">
        <v>18</v>
      </c>
      <c r="B12" s="59"/>
      <c r="C12" s="15" t="s">
        <v>19</v>
      </c>
      <c r="D12" s="12"/>
      <c r="E12" s="16">
        <f>SUM(E13:E13)</f>
        <v>3500</v>
      </c>
      <c r="F12" s="16">
        <f>SUM(F13:F13)</f>
        <v>3500</v>
      </c>
      <c r="G12" s="16">
        <f>SUM(G13:G13)</f>
        <v>3354</v>
      </c>
      <c r="H12" s="17">
        <f t="shared" si="0"/>
        <v>95.82857142857144</v>
      </c>
      <c r="I12" s="6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ht="18" customHeight="1">
      <c r="A13" s="60" t="s">
        <v>14</v>
      </c>
      <c r="B13" s="60"/>
      <c r="C13" s="60"/>
      <c r="D13" s="12" t="s">
        <v>15</v>
      </c>
      <c r="E13" s="19">
        <v>3500</v>
      </c>
      <c r="F13" s="19">
        <v>3500</v>
      </c>
      <c r="G13" s="20">
        <v>3354</v>
      </c>
      <c r="H13" s="21">
        <f t="shared" si="0"/>
        <v>95.82857142857144</v>
      </c>
      <c r="I13" s="6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ht="20.25" customHeight="1">
      <c r="A14" s="22" t="s">
        <v>20</v>
      </c>
      <c r="B14" s="10" t="s">
        <v>21</v>
      </c>
      <c r="C14" s="11"/>
      <c r="D14" s="12"/>
      <c r="E14" s="23">
        <f>SUM(E15)</f>
        <v>35000</v>
      </c>
      <c r="F14" s="23">
        <f>SUM(F15)</f>
        <v>35000</v>
      </c>
      <c r="G14" s="23">
        <f>SUM(G15)</f>
        <v>0</v>
      </c>
      <c r="H14" s="14">
        <f t="shared" si="0"/>
        <v>0</v>
      </c>
      <c r="I14" s="6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ht="33.75" customHeight="1">
      <c r="A15" s="59" t="s">
        <v>22</v>
      </c>
      <c r="B15" s="59"/>
      <c r="C15" s="15" t="s">
        <v>23</v>
      </c>
      <c r="D15" s="24"/>
      <c r="E15" s="16">
        <f>SUM(E16:E17)</f>
        <v>35000</v>
      </c>
      <c r="F15" s="16">
        <f>SUM(F16:F17)</f>
        <v>35000</v>
      </c>
      <c r="G15" s="16">
        <f>SUM(G17)</f>
        <v>0</v>
      </c>
      <c r="H15" s="17">
        <f t="shared" si="0"/>
        <v>0</v>
      </c>
      <c r="I15" s="6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ht="16.5" customHeight="1">
      <c r="A16" s="60" t="s">
        <v>14</v>
      </c>
      <c r="B16" s="60"/>
      <c r="C16" s="60"/>
      <c r="D16" s="12" t="s">
        <v>15</v>
      </c>
      <c r="E16" s="19">
        <v>25000</v>
      </c>
      <c r="F16" s="19">
        <v>25000</v>
      </c>
      <c r="G16" s="16"/>
      <c r="H16" s="21">
        <f t="shared" si="0"/>
        <v>0</v>
      </c>
      <c r="I16" s="6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ht="16.5" customHeight="1">
      <c r="A17" s="62" t="s">
        <v>24</v>
      </c>
      <c r="B17" s="62"/>
      <c r="C17" s="62"/>
      <c r="D17" s="12" t="s">
        <v>25</v>
      </c>
      <c r="E17" s="19">
        <v>10000</v>
      </c>
      <c r="F17" s="19">
        <v>10000</v>
      </c>
      <c r="G17" s="20"/>
      <c r="H17" s="21">
        <f t="shared" si="0"/>
        <v>0</v>
      </c>
      <c r="I17" s="6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ht="17.25" customHeight="1">
      <c r="A18" s="22" t="s">
        <v>26</v>
      </c>
      <c r="B18" s="10" t="s">
        <v>27</v>
      </c>
      <c r="C18" s="11"/>
      <c r="D18" s="12"/>
      <c r="E18" s="23">
        <f>SUM(E19+E21+E23)</f>
        <v>224000</v>
      </c>
      <c r="F18" s="23">
        <f>SUM(F19+F21+F23)</f>
        <v>250000</v>
      </c>
      <c r="G18" s="23">
        <f>SUM(G19+G21+G23)</f>
        <v>97678</v>
      </c>
      <c r="H18" s="14">
        <f t="shared" si="0"/>
        <v>39.0712</v>
      </c>
      <c r="I18" s="6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ht="33" customHeight="1">
      <c r="A19" s="59" t="s">
        <v>28</v>
      </c>
      <c r="B19" s="59"/>
      <c r="C19" s="15" t="s">
        <v>29</v>
      </c>
      <c r="D19" s="11"/>
      <c r="E19" s="16">
        <f>SUM(E20)</f>
        <v>30000</v>
      </c>
      <c r="F19" s="16">
        <f>SUM(F20)</f>
        <v>30000</v>
      </c>
      <c r="G19" s="16">
        <f>SUM(G20)</f>
        <v>0</v>
      </c>
      <c r="H19" s="17">
        <f t="shared" si="0"/>
        <v>0</v>
      </c>
      <c r="I19" s="6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ht="15.75" customHeight="1">
      <c r="A20" s="60" t="s">
        <v>14</v>
      </c>
      <c r="B20" s="60"/>
      <c r="C20" s="60"/>
      <c r="D20" s="12" t="s">
        <v>15</v>
      </c>
      <c r="E20" s="19">
        <v>30000</v>
      </c>
      <c r="F20" s="19">
        <v>30000</v>
      </c>
      <c r="G20" s="20"/>
      <c r="H20" s="21">
        <f t="shared" si="0"/>
        <v>0</v>
      </c>
      <c r="I20" s="6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ht="33" customHeight="1">
      <c r="A21" s="59" t="s">
        <v>30</v>
      </c>
      <c r="B21" s="59"/>
      <c r="C21" s="15" t="s">
        <v>31</v>
      </c>
      <c r="D21" s="11"/>
      <c r="E21" s="16">
        <f>SUM(E22)</f>
        <v>35000</v>
      </c>
      <c r="F21" s="16">
        <f>SUM(F22)</f>
        <v>61000</v>
      </c>
      <c r="G21" s="16">
        <f>SUM(G22)</f>
        <v>15950</v>
      </c>
      <c r="H21" s="17">
        <f t="shared" si="0"/>
        <v>26.14754098360656</v>
      </c>
      <c r="I21" s="6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ht="15.75" customHeight="1">
      <c r="A22" s="60" t="s">
        <v>14</v>
      </c>
      <c r="B22" s="60"/>
      <c r="C22" s="60"/>
      <c r="D22" s="12" t="s">
        <v>15</v>
      </c>
      <c r="E22" s="19">
        <v>35000</v>
      </c>
      <c r="F22" s="19">
        <v>61000</v>
      </c>
      <c r="G22" s="20">
        <v>15950</v>
      </c>
      <c r="H22" s="21">
        <f t="shared" si="0"/>
        <v>26.14754098360656</v>
      </c>
      <c r="I22" s="6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ht="18.75" customHeight="1">
      <c r="A23" s="59" t="s">
        <v>32</v>
      </c>
      <c r="B23" s="59"/>
      <c r="C23" s="15" t="s">
        <v>33</v>
      </c>
      <c r="D23" s="11"/>
      <c r="E23" s="16">
        <f>SUM(E24:E33)</f>
        <v>159000</v>
      </c>
      <c r="F23" s="16">
        <f>SUM(F24:F33)</f>
        <v>159000</v>
      </c>
      <c r="G23" s="16">
        <f>SUM(G24:G33)</f>
        <v>81728</v>
      </c>
      <c r="H23" s="17">
        <f t="shared" si="0"/>
        <v>51.401257861635216</v>
      </c>
      <c r="I23" s="6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ht="16.5" customHeight="1">
      <c r="A24" s="60" t="s">
        <v>34</v>
      </c>
      <c r="B24" s="60"/>
      <c r="C24" s="60"/>
      <c r="D24" s="12" t="s">
        <v>35</v>
      </c>
      <c r="E24" s="25">
        <v>40455</v>
      </c>
      <c r="F24" s="25">
        <v>40455</v>
      </c>
      <c r="G24" s="25">
        <v>18744</v>
      </c>
      <c r="H24" s="21">
        <f t="shared" si="0"/>
        <v>46.33296255098258</v>
      </c>
      <c r="I24" s="6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ht="16.5" customHeight="1">
      <c r="A25" s="60" t="s">
        <v>36</v>
      </c>
      <c r="B25" s="60"/>
      <c r="C25" s="60"/>
      <c r="D25" s="12" t="s">
        <v>37</v>
      </c>
      <c r="E25" s="25">
        <v>71724</v>
      </c>
      <c r="F25" s="25">
        <v>71724</v>
      </c>
      <c r="G25" s="25">
        <v>36876</v>
      </c>
      <c r="H25" s="21">
        <f t="shared" si="0"/>
        <v>51.41375271875523</v>
      </c>
      <c r="I25" s="6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ht="16.5" customHeight="1">
      <c r="A26" s="60" t="s">
        <v>38</v>
      </c>
      <c r="B26" s="60"/>
      <c r="C26" s="60"/>
      <c r="D26" s="12" t="s">
        <v>39</v>
      </c>
      <c r="E26" s="25">
        <v>9010</v>
      </c>
      <c r="F26" s="25">
        <v>9010</v>
      </c>
      <c r="G26" s="25">
        <v>8916</v>
      </c>
      <c r="H26" s="21">
        <f t="shared" si="0"/>
        <v>98.95671476137625</v>
      </c>
      <c r="I26" s="6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ht="16.5" customHeight="1">
      <c r="A27" s="60" t="s">
        <v>40</v>
      </c>
      <c r="B27" s="60"/>
      <c r="C27" s="60"/>
      <c r="D27" s="12" t="s">
        <v>41</v>
      </c>
      <c r="E27" s="25">
        <v>21507</v>
      </c>
      <c r="F27" s="25">
        <v>21507</v>
      </c>
      <c r="G27" s="25">
        <v>11557</v>
      </c>
      <c r="H27" s="21">
        <f t="shared" si="0"/>
        <v>53.73599293253359</v>
      </c>
      <c r="I27" s="6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ht="16.5" customHeight="1">
      <c r="A28" s="60" t="s">
        <v>42</v>
      </c>
      <c r="B28" s="60"/>
      <c r="C28" s="60"/>
      <c r="D28" s="12" t="s">
        <v>43</v>
      </c>
      <c r="E28" s="25">
        <v>2897</v>
      </c>
      <c r="F28" s="25">
        <v>2897</v>
      </c>
      <c r="G28" s="25">
        <v>1557</v>
      </c>
      <c r="H28" s="21">
        <f t="shared" si="0"/>
        <v>53.74525371073524</v>
      </c>
      <c r="I28" s="6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ht="16.5" customHeight="1">
      <c r="A29" s="60" t="s">
        <v>44</v>
      </c>
      <c r="B29" s="60"/>
      <c r="C29" s="60"/>
      <c r="D29" s="12" t="s">
        <v>45</v>
      </c>
      <c r="E29" s="25">
        <v>3150</v>
      </c>
      <c r="F29" s="25">
        <v>3150</v>
      </c>
      <c r="G29" s="25">
        <v>1300</v>
      </c>
      <c r="H29" s="21">
        <f t="shared" si="0"/>
        <v>41.269841269841265</v>
      </c>
      <c r="I29" s="6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ht="16.5" customHeight="1">
      <c r="A30" s="60" t="s">
        <v>46</v>
      </c>
      <c r="B30" s="60"/>
      <c r="C30" s="60"/>
      <c r="D30" s="12" t="s">
        <v>47</v>
      </c>
      <c r="E30" s="25">
        <v>1157</v>
      </c>
      <c r="F30" s="25">
        <v>1157</v>
      </c>
      <c r="G30" s="25">
        <v>50</v>
      </c>
      <c r="H30" s="21">
        <f t="shared" si="0"/>
        <v>4.32152117545376</v>
      </c>
      <c r="I30" s="6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ht="16.5" customHeight="1">
      <c r="A31" s="60" t="s">
        <v>48</v>
      </c>
      <c r="B31" s="60"/>
      <c r="C31" s="60"/>
      <c r="D31" s="12" t="s">
        <v>49</v>
      </c>
      <c r="E31" s="25">
        <v>1000</v>
      </c>
      <c r="F31" s="25">
        <v>1000</v>
      </c>
      <c r="G31" s="25">
        <v>913</v>
      </c>
      <c r="H31" s="21">
        <f t="shared" si="0"/>
        <v>91.3</v>
      </c>
      <c r="I31" s="6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ht="16.5" customHeight="1">
      <c r="A32" s="60" t="s">
        <v>14</v>
      </c>
      <c r="B32" s="60"/>
      <c r="C32" s="60"/>
      <c r="D32" s="12" t="s">
        <v>15</v>
      </c>
      <c r="E32" s="19">
        <v>1100</v>
      </c>
      <c r="F32" s="19">
        <v>1100</v>
      </c>
      <c r="G32" s="19">
        <v>1015</v>
      </c>
      <c r="H32" s="21">
        <f t="shared" si="0"/>
        <v>92.27272727272727</v>
      </c>
      <c r="I32" s="6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ht="16.5" customHeight="1">
      <c r="A33" s="60" t="s">
        <v>50</v>
      </c>
      <c r="B33" s="60"/>
      <c r="C33" s="60"/>
      <c r="D33" s="12" t="s">
        <v>51</v>
      </c>
      <c r="E33" s="19">
        <v>7000</v>
      </c>
      <c r="F33" s="19">
        <v>7000</v>
      </c>
      <c r="G33" s="19">
        <v>800</v>
      </c>
      <c r="H33" s="21">
        <f t="shared" si="0"/>
        <v>11.428571428571429</v>
      </c>
      <c r="I33" s="6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ht="18" customHeight="1">
      <c r="A34" s="26" t="s">
        <v>52</v>
      </c>
      <c r="B34" s="10" t="s">
        <v>53</v>
      </c>
      <c r="C34" s="10"/>
      <c r="D34" s="10"/>
      <c r="E34" s="27">
        <f>SUM(E35+E37)</f>
        <v>156180</v>
      </c>
      <c r="F34" s="27">
        <f>SUM(F35+F37)</f>
        <v>156180</v>
      </c>
      <c r="G34" s="27">
        <f>SUM(G35+G37)</f>
        <v>85933</v>
      </c>
      <c r="H34" s="14">
        <f t="shared" si="0"/>
        <v>55.02176975284928</v>
      </c>
      <c r="I34" s="6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ht="18.75" customHeight="1">
      <c r="A35" s="63" t="s">
        <v>54</v>
      </c>
      <c r="B35" s="63"/>
      <c r="C35" s="15" t="s">
        <v>55</v>
      </c>
      <c r="D35" s="28"/>
      <c r="E35" s="29">
        <f>SUM(E36:E36)</f>
        <v>138980</v>
      </c>
      <c r="F35" s="29">
        <f>SUM(F36:F36)</f>
        <v>138980</v>
      </c>
      <c r="G35" s="29">
        <f>SUM(G36:G36)</f>
        <v>72173</v>
      </c>
      <c r="H35" s="17">
        <f t="shared" si="0"/>
        <v>51.93049359620089</v>
      </c>
      <c r="I35" s="6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ht="15.75" customHeight="1">
      <c r="A36" s="60" t="s">
        <v>34</v>
      </c>
      <c r="B36" s="60"/>
      <c r="C36" s="60"/>
      <c r="D36" s="12" t="s">
        <v>35</v>
      </c>
      <c r="E36" s="30">
        <v>138980</v>
      </c>
      <c r="F36" s="30">
        <v>138980</v>
      </c>
      <c r="G36" s="30">
        <v>72173</v>
      </c>
      <c r="H36" s="31">
        <f t="shared" si="0"/>
        <v>51.93049359620089</v>
      </c>
      <c r="I36" s="6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253" ht="18.75" customHeight="1">
      <c r="A37" s="63" t="s">
        <v>56</v>
      </c>
      <c r="B37" s="63"/>
      <c r="C37" s="15" t="s">
        <v>57</v>
      </c>
      <c r="D37" s="32"/>
      <c r="E37" s="29">
        <f>SUM(E38:E45)</f>
        <v>17200</v>
      </c>
      <c r="F37" s="29">
        <f>SUM(F38:F45)</f>
        <v>17200</v>
      </c>
      <c r="G37" s="29">
        <f>SUM(G38:G45)</f>
        <v>13760</v>
      </c>
      <c r="H37" s="17">
        <f t="shared" si="0"/>
        <v>80</v>
      </c>
      <c r="I37" s="6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1:253" ht="15" customHeight="1">
      <c r="A38" s="64" t="s">
        <v>34</v>
      </c>
      <c r="B38" s="64"/>
      <c r="C38" s="64"/>
      <c r="D38" s="33" t="s">
        <v>35</v>
      </c>
      <c r="E38" s="30">
        <v>1360</v>
      </c>
      <c r="F38" s="30">
        <v>1360</v>
      </c>
      <c r="G38" s="30"/>
      <c r="H38" s="21">
        <f t="shared" si="0"/>
        <v>0</v>
      </c>
      <c r="I38" s="6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</row>
    <row r="39" spans="1:253" ht="16.5" customHeight="1">
      <c r="A39" s="60" t="s">
        <v>40</v>
      </c>
      <c r="B39" s="60"/>
      <c r="C39" s="60"/>
      <c r="D39" s="33" t="s">
        <v>41</v>
      </c>
      <c r="E39" s="34">
        <v>1415</v>
      </c>
      <c r="F39" s="34">
        <v>1415</v>
      </c>
      <c r="G39" s="34">
        <v>1244</v>
      </c>
      <c r="H39" s="21">
        <f t="shared" si="0"/>
        <v>87.91519434628975</v>
      </c>
      <c r="I39" s="6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</row>
    <row r="40" spans="1:253" ht="16.5" customHeight="1">
      <c r="A40" s="60" t="s">
        <v>42</v>
      </c>
      <c r="B40" s="60"/>
      <c r="C40" s="60"/>
      <c r="D40" s="33" t="s">
        <v>43</v>
      </c>
      <c r="E40" s="34">
        <v>209</v>
      </c>
      <c r="F40" s="34">
        <v>209</v>
      </c>
      <c r="G40" s="34">
        <v>185</v>
      </c>
      <c r="H40" s="21">
        <f aca="true" t="shared" si="1" ref="H40:H59">G40/F40*100</f>
        <v>88.51674641148325</v>
      </c>
      <c r="I40" s="6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</row>
    <row r="41" spans="1:253" ht="16.5" customHeight="1">
      <c r="A41" s="69" t="s">
        <v>58</v>
      </c>
      <c r="B41" s="70"/>
      <c r="C41" s="71"/>
      <c r="D41" s="35" t="s">
        <v>59</v>
      </c>
      <c r="E41" s="34"/>
      <c r="F41" s="34">
        <v>6080</v>
      </c>
      <c r="G41" s="34">
        <v>6080</v>
      </c>
      <c r="H41" s="21">
        <f t="shared" si="1"/>
        <v>100</v>
      </c>
      <c r="I41" s="6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</row>
    <row r="42" spans="1:253" ht="16.5" customHeight="1">
      <c r="A42" s="60" t="s">
        <v>48</v>
      </c>
      <c r="B42" s="60"/>
      <c r="C42" s="60"/>
      <c r="D42" s="33" t="s">
        <v>49</v>
      </c>
      <c r="E42" s="34">
        <v>2966</v>
      </c>
      <c r="F42" s="34">
        <v>1027</v>
      </c>
      <c r="G42" s="34">
        <v>1009</v>
      </c>
      <c r="H42" s="21">
        <f t="shared" si="1"/>
        <v>98.24732229795521</v>
      </c>
      <c r="I42" s="6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</row>
    <row r="43" spans="1:253" ht="16.5" customHeight="1">
      <c r="A43" s="60" t="s">
        <v>60</v>
      </c>
      <c r="B43" s="60"/>
      <c r="C43" s="60"/>
      <c r="D43" s="33" t="s">
        <v>61</v>
      </c>
      <c r="E43" s="34">
        <v>1947</v>
      </c>
      <c r="F43" s="34">
        <v>1947</v>
      </c>
      <c r="G43" s="34">
        <v>1780</v>
      </c>
      <c r="H43" s="21">
        <f t="shared" si="1"/>
        <v>91.42270159219312</v>
      </c>
      <c r="I43" s="6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</row>
    <row r="44" spans="1:253" ht="16.5" customHeight="1">
      <c r="A44" s="60" t="s">
        <v>14</v>
      </c>
      <c r="B44" s="60"/>
      <c r="C44" s="60"/>
      <c r="D44" s="33" t="s">
        <v>15</v>
      </c>
      <c r="E44" s="34">
        <v>9199</v>
      </c>
      <c r="F44" s="34">
        <v>4978</v>
      </c>
      <c r="G44" s="34">
        <v>3278</v>
      </c>
      <c r="H44" s="21">
        <f t="shared" si="1"/>
        <v>65.84973885094415</v>
      </c>
      <c r="I44" s="6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</row>
    <row r="45" spans="1:253" ht="16.5" customHeight="1">
      <c r="A45" s="60" t="s">
        <v>46</v>
      </c>
      <c r="B45" s="60"/>
      <c r="C45" s="60"/>
      <c r="D45" s="33" t="s">
        <v>47</v>
      </c>
      <c r="E45" s="34">
        <v>104</v>
      </c>
      <c r="F45" s="34">
        <v>184</v>
      </c>
      <c r="G45" s="34">
        <v>184</v>
      </c>
      <c r="H45" s="21">
        <f t="shared" si="1"/>
        <v>100</v>
      </c>
      <c r="I45" s="6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</row>
    <row r="46" spans="1:253" ht="31.5" customHeight="1">
      <c r="A46" s="26" t="s">
        <v>62</v>
      </c>
      <c r="B46" s="10" t="s">
        <v>63</v>
      </c>
      <c r="C46" s="10"/>
      <c r="D46" s="10"/>
      <c r="E46" s="27">
        <f>E47+E65</f>
        <v>2308976</v>
      </c>
      <c r="F46" s="27">
        <f>F47+F65</f>
        <v>2508976</v>
      </c>
      <c r="G46" s="27">
        <f>G47+G65</f>
        <v>1432905</v>
      </c>
      <c r="H46" s="14">
        <f t="shared" si="1"/>
        <v>57.11114813374062</v>
      </c>
      <c r="I46" s="6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</row>
    <row r="47" spans="1:253" ht="31.5" customHeight="1">
      <c r="A47" s="59" t="s">
        <v>64</v>
      </c>
      <c r="B47" s="59"/>
      <c r="C47" s="15" t="s">
        <v>65</v>
      </c>
      <c r="D47" s="36"/>
      <c r="E47" s="37">
        <f>SUM(E48:E64)</f>
        <v>2308576</v>
      </c>
      <c r="F47" s="37">
        <f>SUM(F48:F64)</f>
        <v>2508576</v>
      </c>
      <c r="G47" s="37">
        <f>SUM(G48:G64)</f>
        <v>1432905</v>
      </c>
      <c r="H47" s="17">
        <f t="shared" si="1"/>
        <v>57.12025467835138</v>
      </c>
      <c r="I47" s="6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</row>
    <row r="48" spans="1:253" ht="27.75" customHeight="1">
      <c r="A48" s="65" t="s">
        <v>66</v>
      </c>
      <c r="B48" s="65"/>
      <c r="C48" s="65"/>
      <c r="D48" s="38">
        <v>4050</v>
      </c>
      <c r="E48" s="34">
        <v>1656013</v>
      </c>
      <c r="F48" s="34">
        <v>1656013</v>
      </c>
      <c r="G48" s="34">
        <v>788908</v>
      </c>
      <c r="H48" s="21">
        <f t="shared" si="1"/>
        <v>47.638998003035</v>
      </c>
      <c r="I48" s="6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</row>
    <row r="49" spans="1:253" ht="26.25" customHeight="1">
      <c r="A49" s="65" t="s">
        <v>67</v>
      </c>
      <c r="B49" s="65"/>
      <c r="C49" s="65"/>
      <c r="D49" s="38">
        <v>4070</v>
      </c>
      <c r="E49" s="34">
        <v>140290</v>
      </c>
      <c r="F49" s="34">
        <v>140290</v>
      </c>
      <c r="G49" s="34">
        <v>125998</v>
      </c>
      <c r="H49" s="21">
        <f t="shared" si="1"/>
        <v>89.81253118540167</v>
      </c>
      <c r="I49" s="6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</row>
    <row r="50" spans="1:253" ht="27" customHeight="1">
      <c r="A50" s="65" t="s">
        <v>68</v>
      </c>
      <c r="B50" s="65"/>
      <c r="C50" s="65"/>
      <c r="D50" s="38">
        <v>4180</v>
      </c>
      <c r="E50" s="34">
        <v>134000</v>
      </c>
      <c r="F50" s="34">
        <v>134000</v>
      </c>
      <c r="G50" s="34">
        <v>117690</v>
      </c>
      <c r="H50" s="21">
        <f t="shared" si="1"/>
        <v>87.82835820895522</v>
      </c>
      <c r="I50" s="6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</row>
    <row r="51" spans="1:253" ht="16.5" customHeight="1">
      <c r="A51" s="66" t="s">
        <v>46</v>
      </c>
      <c r="B51" s="66"/>
      <c r="C51" s="66"/>
      <c r="D51" s="38">
        <v>4410</v>
      </c>
      <c r="E51" s="34">
        <v>3000</v>
      </c>
      <c r="F51" s="34">
        <v>8000</v>
      </c>
      <c r="G51" s="34">
        <v>5335</v>
      </c>
      <c r="H51" s="21">
        <f t="shared" si="1"/>
        <v>66.6875</v>
      </c>
      <c r="I51" s="6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</row>
    <row r="52" spans="1:253" ht="16.5" customHeight="1">
      <c r="A52" s="66" t="s">
        <v>48</v>
      </c>
      <c r="B52" s="66"/>
      <c r="C52" s="66"/>
      <c r="D52" s="38">
        <v>4210</v>
      </c>
      <c r="E52" s="34">
        <v>95000</v>
      </c>
      <c r="F52" s="34">
        <v>95000</v>
      </c>
      <c r="G52" s="39">
        <v>55764</v>
      </c>
      <c r="H52" s="21">
        <f t="shared" si="1"/>
        <v>58.69894736842105</v>
      </c>
      <c r="I52" s="6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</row>
    <row r="53" spans="1:253" ht="18" customHeight="1">
      <c r="A53" s="66" t="s">
        <v>69</v>
      </c>
      <c r="B53" s="66"/>
      <c r="C53" s="66"/>
      <c r="D53" s="38">
        <v>4220</v>
      </c>
      <c r="E53" s="34">
        <v>573</v>
      </c>
      <c r="F53" s="34">
        <v>573</v>
      </c>
      <c r="G53" s="39">
        <v>318</v>
      </c>
      <c r="H53" s="21">
        <f t="shared" si="1"/>
        <v>55.497382198952884</v>
      </c>
      <c r="I53" s="6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</row>
    <row r="54" spans="1:253" ht="15.75" customHeight="1">
      <c r="A54" s="60" t="s">
        <v>70</v>
      </c>
      <c r="B54" s="60"/>
      <c r="C54" s="60"/>
      <c r="D54" s="12" t="s">
        <v>71</v>
      </c>
      <c r="E54" s="34">
        <v>1000</v>
      </c>
      <c r="F54" s="34">
        <v>1000</v>
      </c>
      <c r="G54" s="39"/>
      <c r="H54" s="21">
        <f t="shared" si="1"/>
        <v>0</v>
      </c>
      <c r="I54" s="6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</row>
    <row r="55" spans="1:253" ht="15" customHeight="1">
      <c r="A55" s="66" t="s">
        <v>72</v>
      </c>
      <c r="B55" s="66"/>
      <c r="C55" s="66"/>
      <c r="D55" s="38">
        <v>4260</v>
      </c>
      <c r="E55" s="34">
        <v>48000</v>
      </c>
      <c r="F55" s="34">
        <v>48000</v>
      </c>
      <c r="G55" s="39">
        <v>25363</v>
      </c>
      <c r="H55" s="21">
        <f t="shared" si="1"/>
        <v>52.83958333333333</v>
      </c>
      <c r="I55" s="6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</row>
    <row r="56" spans="1:253" ht="17.25" customHeight="1">
      <c r="A56" s="66" t="s">
        <v>73</v>
      </c>
      <c r="B56" s="66"/>
      <c r="C56" s="66"/>
      <c r="D56" s="38">
        <v>4270</v>
      </c>
      <c r="E56" s="34">
        <v>10000</v>
      </c>
      <c r="F56" s="34">
        <v>10000</v>
      </c>
      <c r="G56" s="39">
        <v>1462</v>
      </c>
      <c r="H56" s="21">
        <f t="shared" si="1"/>
        <v>14.62</v>
      </c>
      <c r="I56" s="6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</row>
    <row r="57" spans="1:253" ht="17.25" customHeight="1">
      <c r="A57" s="60" t="s">
        <v>74</v>
      </c>
      <c r="B57" s="60"/>
      <c r="C57" s="60"/>
      <c r="D57" s="12" t="s">
        <v>75</v>
      </c>
      <c r="E57" s="34">
        <v>10000</v>
      </c>
      <c r="F57" s="34">
        <v>10000</v>
      </c>
      <c r="G57" s="39">
        <v>885</v>
      </c>
      <c r="H57" s="21">
        <f t="shared" si="1"/>
        <v>8.85</v>
      </c>
      <c r="I57" s="6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</row>
    <row r="58" spans="1:253" ht="16.5" customHeight="1">
      <c r="A58" s="66" t="s">
        <v>14</v>
      </c>
      <c r="B58" s="66"/>
      <c r="C58" s="66"/>
      <c r="D58" s="38">
        <v>4300</v>
      </c>
      <c r="E58" s="34">
        <v>31000</v>
      </c>
      <c r="F58" s="34">
        <v>34800</v>
      </c>
      <c r="G58" s="39">
        <v>19138</v>
      </c>
      <c r="H58" s="21">
        <f t="shared" si="1"/>
        <v>54.99425287356322</v>
      </c>
      <c r="I58" s="6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</row>
    <row r="59" spans="1:253" ht="16.5" customHeight="1">
      <c r="A59" s="69" t="s">
        <v>76</v>
      </c>
      <c r="B59" s="75"/>
      <c r="C59" s="76"/>
      <c r="D59" s="38">
        <v>4480</v>
      </c>
      <c r="E59" s="34"/>
      <c r="F59" s="34">
        <v>4500</v>
      </c>
      <c r="G59" s="39">
        <v>2304</v>
      </c>
      <c r="H59" s="21">
        <f t="shared" si="1"/>
        <v>51.2</v>
      </c>
      <c r="I59" s="6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</row>
    <row r="60" spans="1:253" ht="17.25" customHeight="1">
      <c r="A60" s="66" t="s">
        <v>77</v>
      </c>
      <c r="B60" s="66"/>
      <c r="C60" s="66"/>
      <c r="D60" s="12" t="s">
        <v>78</v>
      </c>
      <c r="E60" s="34">
        <v>4500</v>
      </c>
      <c r="F60" s="34"/>
      <c r="G60" s="39"/>
      <c r="H60" s="21"/>
      <c r="I60" s="6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</row>
    <row r="61" spans="1:253" ht="18" customHeight="1">
      <c r="A61" s="60" t="s">
        <v>79</v>
      </c>
      <c r="B61" s="60"/>
      <c r="C61" s="60"/>
      <c r="D61" s="12" t="s">
        <v>80</v>
      </c>
      <c r="E61" s="34">
        <v>200</v>
      </c>
      <c r="F61" s="34">
        <v>200</v>
      </c>
      <c r="G61" s="39">
        <v>167</v>
      </c>
      <c r="H61" s="21">
        <f aca="true" t="shared" si="2" ref="H61:H98">G61/F61*100</f>
        <v>83.5</v>
      </c>
      <c r="I61" s="6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</row>
    <row r="62" spans="1:253" ht="17.25" customHeight="1">
      <c r="A62" s="60" t="s">
        <v>81</v>
      </c>
      <c r="B62" s="60"/>
      <c r="C62" s="60"/>
      <c r="D62" s="12" t="s">
        <v>82</v>
      </c>
      <c r="E62" s="34">
        <v>5000</v>
      </c>
      <c r="F62" s="34">
        <v>1200</v>
      </c>
      <c r="G62" s="39">
        <v>1200</v>
      </c>
      <c r="H62" s="21">
        <f t="shared" si="2"/>
        <v>100</v>
      </c>
      <c r="I62" s="6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</row>
    <row r="63" spans="1:253" ht="26.25" customHeight="1">
      <c r="A63" s="65" t="s">
        <v>83</v>
      </c>
      <c r="B63" s="65"/>
      <c r="C63" s="65"/>
      <c r="D63" s="38">
        <v>3070</v>
      </c>
      <c r="E63" s="34">
        <v>170000</v>
      </c>
      <c r="F63" s="34">
        <v>165000</v>
      </c>
      <c r="G63" s="39">
        <v>88373</v>
      </c>
      <c r="H63" s="21">
        <f t="shared" si="2"/>
        <v>53.55939393939394</v>
      </c>
      <c r="I63" s="6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</row>
    <row r="64" spans="1:253" ht="16.5" customHeight="1">
      <c r="A64" s="72" t="s">
        <v>50</v>
      </c>
      <c r="B64" s="73"/>
      <c r="C64" s="74"/>
      <c r="D64" s="38">
        <v>6060</v>
      </c>
      <c r="E64" s="34"/>
      <c r="F64" s="34">
        <v>200000</v>
      </c>
      <c r="G64" s="39">
        <v>200000</v>
      </c>
      <c r="H64" s="21">
        <f t="shared" si="2"/>
        <v>100</v>
      </c>
      <c r="I64" s="6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</row>
    <row r="65" spans="1:253" ht="18.75" customHeight="1">
      <c r="A65" s="59" t="s">
        <v>84</v>
      </c>
      <c r="B65" s="59"/>
      <c r="C65" s="15" t="s">
        <v>85</v>
      </c>
      <c r="D65" s="36"/>
      <c r="E65" s="40">
        <f>SUM(E66:E67)</f>
        <v>400</v>
      </c>
      <c r="F65" s="40">
        <f>SUM(F66:F67)</f>
        <v>400</v>
      </c>
      <c r="G65" s="40">
        <f>SUM(G66:G67)</f>
        <v>0</v>
      </c>
      <c r="H65" s="17">
        <f t="shared" si="2"/>
        <v>0</v>
      </c>
      <c r="I65" s="6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</row>
    <row r="66" spans="1:253" ht="15.75" customHeight="1">
      <c r="A66" s="66" t="s">
        <v>48</v>
      </c>
      <c r="B66" s="66"/>
      <c r="C66" s="66"/>
      <c r="D66" s="12">
        <v>4210</v>
      </c>
      <c r="E66" s="19">
        <v>400</v>
      </c>
      <c r="F66" s="19">
        <v>200</v>
      </c>
      <c r="G66" s="19"/>
      <c r="H66" s="21">
        <f t="shared" si="2"/>
        <v>0</v>
      </c>
      <c r="I66" s="6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</row>
    <row r="67" spans="1:253" ht="18" customHeight="1">
      <c r="A67" s="66" t="s">
        <v>14</v>
      </c>
      <c r="B67" s="66"/>
      <c r="C67" s="66"/>
      <c r="D67" s="38">
        <v>4300</v>
      </c>
      <c r="E67" s="19"/>
      <c r="F67" s="19">
        <v>200</v>
      </c>
      <c r="G67" s="19"/>
      <c r="H67" s="21">
        <f t="shared" si="2"/>
        <v>0</v>
      </c>
      <c r="I67" s="6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</row>
    <row r="68" spans="1:253" ht="18" customHeight="1">
      <c r="A68" s="41" t="s">
        <v>86</v>
      </c>
      <c r="B68" s="10" t="s">
        <v>87</v>
      </c>
      <c r="C68" s="42"/>
      <c r="D68" s="43"/>
      <c r="E68" s="23">
        <f>SUM(E69)</f>
        <v>1023600</v>
      </c>
      <c r="F68" s="23">
        <f>SUM(F69)</f>
        <v>1250256</v>
      </c>
      <c r="G68" s="23">
        <f>SUM(G69)</f>
        <v>433506</v>
      </c>
      <c r="H68" s="14">
        <f t="shared" si="2"/>
        <v>34.673378892002916</v>
      </c>
      <c r="I68" s="6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</row>
    <row r="69" spans="1:253" ht="65.25" customHeight="1">
      <c r="A69" s="59" t="s">
        <v>88</v>
      </c>
      <c r="B69" s="59"/>
      <c r="C69" s="15" t="s">
        <v>89</v>
      </c>
      <c r="D69" s="12"/>
      <c r="E69" s="16">
        <f>SUM(E70:E70)</f>
        <v>1023600</v>
      </c>
      <c r="F69" s="16">
        <f>SUM(F70:F70)</f>
        <v>1250256</v>
      </c>
      <c r="G69" s="16">
        <f>SUM(G70:G70)</f>
        <v>433506</v>
      </c>
      <c r="H69" s="17">
        <f t="shared" si="2"/>
        <v>34.673378892002916</v>
      </c>
      <c r="I69" s="6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</row>
    <row r="70" spans="1:253" ht="18" customHeight="1">
      <c r="A70" s="60" t="s">
        <v>90</v>
      </c>
      <c r="B70" s="60"/>
      <c r="C70" s="60"/>
      <c r="D70" s="12" t="s">
        <v>91</v>
      </c>
      <c r="E70" s="19">
        <v>1023600</v>
      </c>
      <c r="F70" s="19">
        <v>1250256</v>
      </c>
      <c r="G70" s="19">
        <v>433506</v>
      </c>
      <c r="H70" s="21">
        <f t="shared" si="2"/>
        <v>34.673378892002916</v>
      </c>
      <c r="I70" s="6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</row>
    <row r="71" spans="1:253" ht="17.25" customHeight="1">
      <c r="A71" s="41" t="s">
        <v>92</v>
      </c>
      <c r="B71" s="10" t="s">
        <v>93</v>
      </c>
      <c r="C71" s="18"/>
      <c r="D71" s="12"/>
      <c r="E71" s="27">
        <f>E72+E86</f>
        <v>381000</v>
      </c>
      <c r="F71" s="27">
        <f>F72+F86</f>
        <v>414235</v>
      </c>
      <c r="G71" s="27">
        <f>G72+G86</f>
        <v>205318</v>
      </c>
      <c r="H71" s="14">
        <f t="shared" si="2"/>
        <v>49.56558475261627</v>
      </c>
      <c r="I71" s="6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</row>
    <row r="72" spans="1:253" ht="18" customHeight="1">
      <c r="A72" s="67" t="s">
        <v>94</v>
      </c>
      <c r="B72" s="67"/>
      <c r="C72" s="15" t="s">
        <v>95</v>
      </c>
      <c r="D72" s="41"/>
      <c r="E72" s="29">
        <f>SUM(E73:E85)</f>
        <v>371000</v>
      </c>
      <c r="F72" s="29">
        <f>SUM(F73:F85)</f>
        <v>402000</v>
      </c>
      <c r="G72" s="29">
        <f>SUM(G73:G85)</f>
        <v>195222</v>
      </c>
      <c r="H72" s="17">
        <f t="shared" si="2"/>
        <v>48.56268656716418</v>
      </c>
      <c r="I72" s="6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</row>
    <row r="73" spans="1:253" ht="16.5" customHeight="1">
      <c r="A73" s="60" t="s">
        <v>34</v>
      </c>
      <c r="B73" s="60"/>
      <c r="C73" s="60"/>
      <c r="D73" s="12" t="s">
        <v>35</v>
      </c>
      <c r="E73" s="34">
        <v>202500</v>
      </c>
      <c r="F73" s="34">
        <v>197500</v>
      </c>
      <c r="G73" s="34">
        <v>90626</v>
      </c>
      <c r="H73" s="21">
        <f t="shared" si="2"/>
        <v>45.886582278481015</v>
      </c>
      <c r="I73" s="6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</row>
    <row r="74" spans="1:253" ht="16.5" customHeight="1">
      <c r="A74" s="60" t="s">
        <v>96</v>
      </c>
      <c r="B74" s="60"/>
      <c r="C74" s="60"/>
      <c r="D74" s="12" t="s">
        <v>39</v>
      </c>
      <c r="E74" s="34">
        <v>15200</v>
      </c>
      <c r="F74" s="34">
        <v>15200</v>
      </c>
      <c r="G74" s="34">
        <v>15093</v>
      </c>
      <c r="H74" s="21">
        <f t="shared" si="2"/>
        <v>99.29605263157895</v>
      </c>
      <c r="I74" s="6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</row>
    <row r="75" spans="1:253" ht="16.5" customHeight="1">
      <c r="A75" s="60" t="s">
        <v>40</v>
      </c>
      <c r="B75" s="60"/>
      <c r="C75" s="60"/>
      <c r="D75" s="12" t="s">
        <v>41</v>
      </c>
      <c r="E75" s="34">
        <v>38600</v>
      </c>
      <c r="F75" s="34">
        <v>38600</v>
      </c>
      <c r="G75" s="34">
        <v>18635</v>
      </c>
      <c r="H75" s="21">
        <f t="shared" si="2"/>
        <v>48.27720207253886</v>
      </c>
      <c r="I75" s="6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</row>
    <row r="76" spans="1:253" ht="16.5" customHeight="1">
      <c r="A76" s="60" t="s">
        <v>42</v>
      </c>
      <c r="B76" s="60"/>
      <c r="C76" s="60"/>
      <c r="D76" s="12" t="s">
        <v>43</v>
      </c>
      <c r="E76" s="34">
        <v>5350</v>
      </c>
      <c r="F76" s="34">
        <v>5350</v>
      </c>
      <c r="G76" s="34">
        <v>2691</v>
      </c>
      <c r="H76" s="21">
        <f t="shared" si="2"/>
        <v>50.29906542056075</v>
      </c>
      <c r="I76" s="6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</row>
    <row r="77" spans="1:253" ht="16.5" customHeight="1">
      <c r="A77" s="60" t="s">
        <v>58</v>
      </c>
      <c r="B77" s="60"/>
      <c r="C77" s="60"/>
      <c r="D77" s="12" t="s">
        <v>59</v>
      </c>
      <c r="E77" s="34">
        <v>2590</v>
      </c>
      <c r="F77" s="34">
        <v>13590</v>
      </c>
      <c r="G77" s="34">
        <v>8240</v>
      </c>
      <c r="H77" s="21">
        <f t="shared" si="2"/>
        <v>60.63281824871228</v>
      </c>
      <c r="I77" s="6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</row>
    <row r="78" spans="1:253" ht="16.5" customHeight="1">
      <c r="A78" s="60" t="s">
        <v>44</v>
      </c>
      <c r="B78" s="60"/>
      <c r="C78" s="60"/>
      <c r="D78" s="12" t="s">
        <v>45</v>
      </c>
      <c r="E78" s="34">
        <v>7700</v>
      </c>
      <c r="F78" s="34">
        <v>7700</v>
      </c>
      <c r="G78" s="34">
        <v>5486</v>
      </c>
      <c r="H78" s="21">
        <f t="shared" si="2"/>
        <v>71.24675324675324</v>
      </c>
      <c r="I78" s="6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</row>
    <row r="79" spans="1:253" ht="16.5" customHeight="1">
      <c r="A79" s="60" t="s">
        <v>46</v>
      </c>
      <c r="B79" s="60"/>
      <c r="C79" s="60"/>
      <c r="D79" s="12" t="s">
        <v>47</v>
      </c>
      <c r="E79" s="34">
        <v>2000</v>
      </c>
      <c r="F79" s="34">
        <v>2000</v>
      </c>
      <c r="G79" s="34">
        <v>1808</v>
      </c>
      <c r="H79" s="21">
        <f t="shared" si="2"/>
        <v>90.4</v>
      </c>
      <c r="I79" s="6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</row>
    <row r="80" spans="1:253" ht="16.5" customHeight="1">
      <c r="A80" s="60" t="s">
        <v>48</v>
      </c>
      <c r="B80" s="60"/>
      <c r="C80" s="60"/>
      <c r="D80" s="12" t="s">
        <v>49</v>
      </c>
      <c r="E80" s="34">
        <v>30000</v>
      </c>
      <c r="F80" s="34">
        <v>30000</v>
      </c>
      <c r="G80" s="34">
        <v>16504</v>
      </c>
      <c r="H80" s="21">
        <f t="shared" si="2"/>
        <v>55.013333333333335</v>
      </c>
      <c r="I80" s="6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</row>
    <row r="81" spans="1:253" ht="16.5" customHeight="1">
      <c r="A81" s="60" t="s">
        <v>69</v>
      </c>
      <c r="B81" s="60"/>
      <c r="C81" s="60"/>
      <c r="D81" s="12" t="s">
        <v>97</v>
      </c>
      <c r="E81" s="34">
        <v>26000</v>
      </c>
      <c r="F81" s="34">
        <v>26000</v>
      </c>
      <c r="G81" s="34">
        <v>14257</v>
      </c>
      <c r="H81" s="21">
        <f t="shared" si="2"/>
        <v>54.83461538461538</v>
      </c>
      <c r="I81" s="6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</row>
    <row r="82" spans="1:253" ht="16.5" customHeight="1">
      <c r="A82" s="60" t="s">
        <v>72</v>
      </c>
      <c r="B82" s="60"/>
      <c r="C82" s="60"/>
      <c r="D82" s="12" t="s">
        <v>98</v>
      </c>
      <c r="E82" s="34">
        <v>15000</v>
      </c>
      <c r="F82" s="34">
        <v>15000</v>
      </c>
      <c r="G82" s="34">
        <v>9379</v>
      </c>
      <c r="H82" s="21">
        <f t="shared" si="2"/>
        <v>62.526666666666664</v>
      </c>
      <c r="I82" s="6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</row>
    <row r="83" spans="1:253" ht="16.5" customHeight="1">
      <c r="A83" s="60" t="s">
        <v>73</v>
      </c>
      <c r="B83" s="60"/>
      <c r="C83" s="60"/>
      <c r="D83" s="12" t="s">
        <v>99</v>
      </c>
      <c r="E83" s="34">
        <v>6000</v>
      </c>
      <c r="F83" s="34">
        <v>31000</v>
      </c>
      <c r="G83" s="34"/>
      <c r="H83" s="21">
        <f t="shared" si="2"/>
        <v>0</v>
      </c>
      <c r="I83" s="6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</row>
    <row r="84" spans="1:253" ht="16.5" customHeight="1">
      <c r="A84" s="60" t="s">
        <v>81</v>
      </c>
      <c r="B84" s="60"/>
      <c r="C84" s="60"/>
      <c r="D84" s="12" t="s">
        <v>82</v>
      </c>
      <c r="E84" s="34">
        <v>2000</v>
      </c>
      <c r="F84" s="34">
        <v>2000</v>
      </c>
      <c r="G84" s="34">
        <v>262</v>
      </c>
      <c r="H84" s="21">
        <f t="shared" si="2"/>
        <v>13.100000000000001</v>
      </c>
      <c r="I84" s="6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</row>
    <row r="85" spans="1:253" ht="16.5" customHeight="1">
      <c r="A85" s="60" t="s">
        <v>14</v>
      </c>
      <c r="B85" s="60"/>
      <c r="C85" s="60"/>
      <c r="D85" s="12" t="s">
        <v>15</v>
      </c>
      <c r="E85" s="34">
        <v>18060</v>
      </c>
      <c r="F85" s="34">
        <v>18060</v>
      </c>
      <c r="G85" s="34">
        <v>12241</v>
      </c>
      <c r="H85" s="21">
        <f t="shared" si="2"/>
        <v>67.7796234772979</v>
      </c>
      <c r="I85" s="6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</row>
    <row r="86" spans="1:253" ht="51.75" customHeight="1">
      <c r="A86" s="59" t="s">
        <v>100</v>
      </c>
      <c r="B86" s="59"/>
      <c r="C86" s="15" t="s">
        <v>101</v>
      </c>
      <c r="D86" s="32"/>
      <c r="E86" s="29">
        <f>SUM(E87)</f>
        <v>10000</v>
      </c>
      <c r="F86" s="29">
        <f>SUM(F87)</f>
        <v>12235</v>
      </c>
      <c r="G86" s="29">
        <f>SUM(G87)</f>
        <v>10096</v>
      </c>
      <c r="H86" s="17">
        <f t="shared" si="2"/>
        <v>82.51736820596649</v>
      </c>
      <c r="I86" s="6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</row>
    <row r="87" spans="1:253" ht="16.5" customHeight="1">
      <c r="A87" s="60" t="s">
        <v>102</v>
      </c>
      <c r="B87" s="60"/>
      <c r="C87" s="60"/>
      <c r="D87" s="12" t="s">
        <v>103</v>
      </c>
      <c r="E87" s="34">
        <v>10000</v>
      </c>
      <c r="F87" s="34">
        <v>12235</v>
      </c>
      <c r="G87" s="34">
        <v>10096</v>
      </c>
      <c r="H87" s="21">
        <f t="shared" si="2"/>
        <v>82.51736820596649</v>
      </c>
      <c r="I87" s="6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</row>
    <row r="88" spans="1:253" ht="32.25" customHeight="1">
      <c r="A88" s="26" t="s">
        <v>104</v>
      </c>
      <c r="B88" s="10" t="s">
        <v>105</v>
      </c>
      <c r="C88" s="18"/>
      <c r="D88" s="15"/>
      <c r="E88" s="44">
        <f>SUM(E89)</f>
        <v>60900</v>
      </c>
      <c r="F88" s="44">
        <f>SUM(F89)</f>
        <v>60900</v>
      </c>
      <c r="G88" s="44">
        <f>SUM(G89)</f>
        <v>31860</v>
      </c>
      <c r="H88" s="14">
        <f t="shared" si="2"/>
        <v>52.31527093596059</v>
      </c>
      <c r="I88" s="6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</row>
    <row r="89" spans="1:253" ht="30.75" customHeight="1">
      <c r="A89" s="67" t="s">
        <v>106</v>
      </c>
      <c r="B89" s="67"/>
      <c r="C89" s="15" t="s">
        <v>107</v>
      </c>
      <c r="D89" s="45"/>
      <c r="E89" s="29">
        <f>SUM(E90:E97)</f>
        <v>60900</v>
      </c>
      <c r="F89" s="29">
        <f>SUM(F90:F97)</f>
        <v>60900</v>
      </c>
      <c r="G89" s="29">
        <f>SUM(G90:G97)</f>
        <v>31860</v>
      </c>
      <c r="H89" s="17">
        <f t="shared" si="2"/>
        <v>52.31527093596059</v>
      </c>
      <c r="I89" s="6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</row>
    <row r="90" spans="1:253" ht="15.75" customHeight="1">
      <c r="A90" s="60" t="s">
        <v>34</v>
      </c>
      <c r="B90" s="60"/>
      <c r="C90" s="60"/>
      <c r="D90" s="12" t="s">
        <v>35</v>
      </c>
      <c r="E90" s="30">
        <v>30900</v>
      </c>
      <c r="F90" s="30">
        <v>30900</v>
      </c>
      <c r="G90" s="30">
        <v>15677</v>
      </c>
      <c r="H90" s="21">
        <f t="shared" si="2"/>
        <v>50.73462783171521</v>
      </c>
      <c r="I90" s="6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</row>
    <row r="91" spans="1:253" ht="15.75" customHeight="1">
      <c r="A91" s="60" t="s">
        <v>108</v>
      </c>
      <c r="B91" s="60"/>
      <c r="C91" s="60"/>
      <c r="D91" s="12" t="s">
        <v>39</v>
      </c>
      <c r="E91" s="30">
        <v>3100</v>
      </c>
      <c r="F91" s="30">
        <v>3100</v>
      </c>
      <c r="G91" s="30">
        <v>2460</v>
      </c>
      <c r="H91" s="21">
        <f t="shared" si="2"/>
        <v>79.35483870967742</v>
      </c>
      <c r="I91" s="6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</row>
    <row r="92" spans="1:253" ht="15" customHeight="1">
      <c r="A92" s="60" t="s">
        <v>109</v>
      </c>
      <c r="B92" s="60"/>
      <c r="C92" s="60"/>
      <c r="D92" s="12" t="s">
        <v>41</v>
      </c>
      <c r="E92" s="30">
        <v>5600</v>
      </c>
      <c r="F92" s="30">
        <v>5600</v>
      </c>
      <c r="G92" s="30">
        <v>3514</v>
      </c>
      <c r="H92" s="21">
        <f t="shared" si="2"/>
        <v>62.74999999999999</v>
      </c>
      <c r="I92" s="6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</row>
    <row r="93" spans="1:253" ht="15" customHeight="1">
      <c r="A93" s="60" t="s">
        <v>42</v>
      </c>
      <c r="B93" s="60"/>
      <c r="C93" s="60"/>
      <c r="D93" s="12" t="s">
        <v>43</v>
      </c>
      <c r="E93" s="30">
        <v>758</v>
      </c>
      <c r="F93" s="30">
        <v>758</v>
      </c>
      <c r="G93" s="30">
        <v>606</v>
      </c>
      <c r="H93" s="21">
        <f t="shared" si="2"/>
        <v>79.94722955145119</v>
      </c>
      <c r="I93" s="6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</row>
    <row r="94" spans="1:253" ht="15" customHeight="1">
      <c r="A94" s="60" t="s">
        <v>44</v>
      </c>
      <c r="B94" s="60"/>
      <c r="C94" s="60"/>
      <c r="D94" s="12" t="s">
        <v>45</v>
      </c>
      <c r="E94" s="30">
        <v>1200</v>
      </c>
      <c r="F94" s="30">
        <v>1200</v>
      </c>
      <c r="G94" s="30">
        <v>1100</v>
      </c>
      <c r="H94" s="21">
        <f t="shared" si="2"/>
        <v>91.66666666666666</v>
      </c>
      <c r="I94" s="6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</row>
    <row r="95" spans="1:253" ht="15" customHeight="1">
      <c r="A95" s="60" t="s">
        <v>48</v>
      </c>
      <c r="B95" s="60"/>
      <c r="C95" s="60"/>
      <c r="D95" s="12" t="s">
        <v>49</v>
      </c>
      <c r="E95" s="30">
        <v>2100</v>
      </c>
      <c r="F95" s="30">
        <v>2100</v>
      </c>
      <c r="G95" s="30">
        <v>494</v>
      </c>
      <c r="H95" s="21">
        <f t="shared" si="2"/>
        <v>23.523809523809526</v>
      </c>
      <c r="I95" s="6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</row>
    <row r="96" spans="1:253" ht="15" customHeight="1">
      <c r="A96" s="60" t="s">
        <v>74</v>
      </c>
      <c r="B96" s="60"/>
      <c r="C96" s="60"/>
      <c r="D96" s="12" t="s">
        <v>75</v>
      </c>
      <c r="E96" s="30">
        <v>13445</v>
      </c>
      <c r="F96" s="30">
        <v>13445</v>
      </c>
      <c r="G96" s="30">
        <v>4932</v>
      </c>
      <c r="H96" s="21">
        <f t="shared" si="2"/>
        <v>36.6827817032354</v>
      </c>
      <c r="I96" s="6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</row>
    <row r="97" spans="1:253" ht="15" customHeight="1">
      <c r="A97" s="60" t="s">
        <v>14</v>
      </c>
      <c r="B97" s="60"/>
      <c r="C97" s="60"/>
      <c r="D97" s="12" t="s">
        <v>15</v>
      </c>
      <c r="E97" s="30">
        <v>3797</v>
      </c>
      <c r="F97" s="30">
        <v>3797</v>
      </c>
      <c r="G97" s="30">
        <v>3077</v>
      </c>
      <c r="H97" s="21">
        <f t="shared" si="2"/>
        <v>81.03766131156176</v>
      </c>
      <c r="I97" s="6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</row>
    <row r="98" spans="1:253" ht="21.75" customHeight="1">
      <c r="A98" s="63" t="s">
        <v>110</v>
      </c>
      <c r="B98" s="63"/>
      <c r="C98" s="63"/>
      <c r="D98" s="36"/>
      <c r="E98" s="37">
        <f>E8+E14+E18+E34+E46+E68+E71+E88+E11</f>
        <v>4243156</v>
      </c>
      <c r="F98" s="37">
        <f>F8+F14+F18+F34+F46+F68+F71+F88+F11</f>
        <v>4729047</v>
      </c>
      <c r="G98" s="37">
        <f>G8+G14+G18+G34+G46+G68+G71+G88+G11</f>
        <v>2290554</v>
      </c>
      <c r="H98" s="17">
        <f t="shared" si="2"/>
        <v>48.435847645413546</v>
      </c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</row>
    <row r="99" spans="1:253" ht="22.5" customHeight="1">
      <c r="A99" s="46"/>
      <c r="B99" s="47" t="s">
        <v>111</v>
      </c>
      <c r="C99" s="46"/>
      <c r="D99" s="46"/>
      <c r="E99" s="48"/>
      <c r="F99" s="49"/>
      <c r="G99" s="49"/>
      <c r="H99" s="49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</row>
    <row r="100" spans="1:253" ht="20.25" customHeight="1">
      <c r="A100" s="50"/>
      <c r="B100" s="51" t="s">
        <v>112</v>
      </c>
      <c r="C100" s="50"/>
      <c r="D100" s="50"/>
      <c r="E100" s="52"/>
      <c r="F100" s="1"/>
      <c r="G100" s="53"/>
      <c r="H100" s="53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</row>
    <row r="101" spans="1:253" ht="18" customHeight="1">
      <c r="A101" s="50"/>
      <c r="B101" s="51" t="s">
        <v>113</v>
      </c>
      <c r="C101" s="50"/>
      <c r="D101" s="50"/>
      <c r="E101" s="52"/>
      <c r="F101" s="1"/>
      <c r="G101" s="54"/>
      <c r="H101" s="53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</row>
    <row r="102" spans="1:253" ht="17.25" customHeight="1">
      <c r="A102" s="50"/>
      <c r="B102" s="55" t="s">
        <v>114</v>
      </c>
      <c r="C102" s="50"/>
      <c r="D102" s="50"/>
      <c r="E102" s="52"/>
      <c r="F102" s="1"/>
      <c r="G102" s="1"/>
      <c r="H102" s="1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</row>
    <row r="103" spans="1:253" ht="17.25" customHeight="1">
      <c r="A103" s="50"/>
      <c r="B103" s="56" t="s">
        <v>115</v>
      </c>
      <c r="C103" s="50"/>
      <c r="D103" s="50"/>
      <c r="E103" s="52"/>
      <c r="F103" s="1"/>
      <c r="G103" s="1"/>
      <c r="H103" s="1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</row>
    <row r="104" spans="1:253" ht="15" customHeight="1">
      <c r="A104" s="50"/>
      <c r="B104" s="56" t="s">
        <v>116</v>
      </c>
      <c r="C104" s="50"/>
      <c r="D104" s="50"/>
      <c r="E104" s="52"/>
      <c r="F104" s="1"/>
      <c r="G104" s="1"/>
      <c r="H104" s="1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</row>
    <row r="105" spans="1:253" ht="17.25" customHeight="1">
      <c r="A105" s="50"/>
      <c r="B105" s="50"/>
      <c r="C105" s="50"/>
      <c r="D105" s="50"/>
      <c r="E105" s="52"/>
      <c r="F105" s="1"/>
      <c r="G105" s="1"/>
      <c r="H105" s="1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</row>
    <row r="106" spans="1:253" ht="22.5" customHeight="1">
      <c r="A106" s="50"/>
      <c r="B106" s="50"/>
      <c r="C106" s="57"/>
      <c r="D106" s="47"/>
      <c r="E106" s="52"/>
      <c r="F106" s="47"/>
      <c r="G106" s="55"/>
      <c r="H106" s="55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</row>
    <row r="107" spans="1:253" ht="18" customHeight="1">
      <c r="A107" s="1"/>
      <c r="B107" s="1"/>
      <c r="C107" s="56"/>
      <c r="D107" s="56"/>
      <c r="E107" s="52"/>
      <c r="F107" s="56"/>
      <c r="G107" s="56"/>
      <c r="H107" s="56"/>
      <c r="I107" s="2"/>
      <c r="J107" s="2"/>
      <c r="K107" s="1"/>
      <c r="L107" s="1"/>
      <c r="M107" s="52"/>
      <c r="N107" s="58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</row>
    <row r="108" spans="1:253" ht="19.5" customHeight="1">
      <c r="A108" s="1"/>
      <c r="B108" s="1"/>
      <c r="C108" s="56"/>
      <c r="D108" s="56"/>
      <c r="E108" s="50"/>
      <c r="F108" s="56"/>
      <c r="G108" s="56"/>
      <c r="H108" s="56"/>
      <c r="I108" s="2"/>
      <c r="J108" s="2"/>
      <c r="K108" s="1"/>
      <c r="L108" s="1"/>
      <c r="M108" s="52"/>
      <c r="N108" s="58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</row>
    <row r="109" spans="1:253" ht="21" customHeight="1">
      <c r="A109" s="2"/>
      <c r="B109" s="2"/>
      <c r="C109" s="2"/>
      <c r="D109" s="55"/>
      <c r="E109" s="2"/>
      <c r="F109" s="55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</row>
    <row r="110" spans="1:253" ht="18.75" customHeight="1">
      <c r="A110" s="2"/>
      <c r="B110" s="2"/>
      <c r="C110" s="2"/>
      <c r="D110" s="56"/>
      <c r="E110" s="2"/>
      <c r="F110" s="56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</row>
    <row r="111" spans="1:253" ht="20.25" customHeight="1">
      <c r="A111" s="2"/>
      <c r="B111" s="2"/>
      <c r="C111" s="2"/>
      <c r="D111" s="56"/>
      <c r="E111" s="2"/>
      <c r="F111" s="56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</row>
  </sheetData>
  <mergeCells count="88">
    <mergeCell ref="H5:H6"/>
    <mergeCell ref="A41:C41"/>
    <mergeCell ref="A64:C64"/>
    <mergeCell ref="A59:C59"/>
    <mergeCell ref="E5:E6"/>
    <mergeCell ref="F5:F6"/>
    <mergeCell ref="G5:G6"/>
    <mergeCell ref="A5:A6"/>
    <mergeCell ref="A63:C63"/>
    <mergeCell ref="A58:C58"/>
    <mergeCell ref="A96:C96"/>
    <mergeCell ref="A97:C97"/>
    <mergeCell ref="A98:C98"/>
    <mergeCell ref="A92:C92"/>
    <mergeCell ref="A93:C93"/>
    <mergeCell ref="A94:C94"/>
    <mergeCell ref="A95:C95"/>
    <mergeCell ref="A87:C87"/>
    <mergeCell ref="A89:B89"/>
    <mergeCell ref="A90:C90"/>
    <mergeCell ref="A91:C91"/>
    <mergeCell ref="A83:C83"/>
    <mergeCell ref="A84:C84"/>
    <mergeCell ref="A85:C85"/>
    <mergeCell ref="A86:B86"/>
    <mergeCell ref="A79:C79"/>
    <mergeCell ref="A80:C80"/>
    <mergeCell ref="A81:C81"/>
    <mergeCell ref="A82:C82"/>
    <mergeCell ref="A75:C75"/>
    <mergeCell ref="A76:C76"/>
    <mergeCell ref="A77:C77"/>
    <mergeCell ref="A78:C78"/>
    <mergeCell ref="A70:C70"/>
    <mergeCell ref="A72:B72"/>
    <mergeCell ref="A73:C73"/>
    <mergeCell ref="A74:C74"/>
    <mergeCell ref="A65:B65"/>
    <mergeCell ref="A66:C66"/>
    <mergeCell ref="A69:B69"/>
    <mergeCell ref="A67:C67"/>
    <mergeCell ref="A60:C60"/>
    <mergeCell ref="A61:C61"/>
    <mergeCell ref="A62:C62"/>
    <mergeCell ref="A54:C54"/>
    <mergeCell ref="A55:C55"/>
    <mergeCell ref="A56:C56"/>
    <mergeCell ref="A57:C57"/>
    <mergeCell ref="A50:C50"/>
    <mergeCell ref="A51:C51"/>
    <mergeCell ref="A52:C52"/>
    <mergeCell ref="A53:C53"/>
    <mergeCell ref="A45:C45"/>
    <mergeCell ref="A47:B47"/>
    <mergeCell ref="A48:C48"/>
    <mergeCell ref="A49:C49"/>
    <mergeCell ref="A40:C40"/>
    <mergeCell ref="A42:C42"/>
    <mergeCell ref="A43:C43"/>
    <mergeCell ref="A44:C44"/>
    <mergeCell ref="A36:C36"/>
    <mergeCell ref="A37:B37"/>
    <mergeCell ref="A38:C38"/>
    <mergeCell ref="A39:C39"/>
    <mergeCell ref="A31:C31"/>
    <mergeCell ref="A32:C32"/>
    <mergeCell ref="A33:C33"/>
    <mergeCell ref="A35:B35"/>
    <mergeCell ref="A27:C27"/>
    <mergeCell ref="A28:C28"/>
    <mergeCell ref="A29:C29"/>
    <mergeCell ref="A30:C30"/>
    <mergeCell ref="A23:B23"/>
    <mergeCell ref="A24:C24"/>
    <mergeCell ref="A25:C25"/>
    <mergeCell ref="A26:C26"/>
    <mergeCell ref="A19:B19"/>
    <mergeCell ref="A20:C20"/>
    <mergeCell ref="A21:B21"/>
    <mergeCell ref="A22:C22"/>
    <mergeCell ref="A13:C13"/>
    <mergeCell ref="A15:B15"/>
    <mergeCell ref="A16:C16"/>
    <mergeCell ref="A17:C17"/>
    <mergeCell ref="A9:B9"/>
    <mergeCell ref="A10:C10"/>
    <mergeCell ref="A12:B12"/>
    <mergeCell ref="B5:D5"/>
  </mergeCells>
  <printOptions/>
  <pageMargins left="0.39375" right="0.39375" top="0.6298611111111111" bottom="0.629861111111111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MŁAWA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Mariola Rostkowska</cp:lastModifiedBy>
  <cp:lastPrinted>2005-08-16T10:27:25Z</cp:lastPrinted>
  <dcterms:created xsi:type="dcterms:W3CDTF">2005-08-02T06:46:37Z</dcterms:created>
  <dcterms:modified xsi:type="dcterms:W3CDTF">2005-08-16T10:27:51Z</dcterms:modified>
  <cp:category/>
  <cp:version/>
  <cp:contentType/>
  <cp:contentStatus/>
</cp:coreProperties>
</file>